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90" windowWidth="13155" windowHeight="12690" activeTab="2"/>
  </bookViews>
  <sheets>
    <sheet name="ф.1" sheetId="1" r:id="rId1"/>
    <sheet name="ф.2" sheetId="7" r:id="rId2"/>
    <sheet name="ф.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315" i="1"/>
  <c r="E456" l="1"/>
  <c r="G615" i="7" s="1"/>
  <c r="I33" i="3" s="1"/>
  <c r="J33"/>
  <c r="E313" i="1"/>
  <c r="D313"/>
  <c r="H439" l="1"/>
  <c r="H441"/>
  <c r="H443"/>
  <c r="H444"/>
  <c r="H446"/>
  <c r="H447"/>
  <c r="H449"/>
  <c r="H450"/>
  <c r="H451"/>
  <c r="H453"/>
  <c r="H454"/>
  <c r="F439"/>
  <c r="F441"/>
  <c r="F443"/>
  <c r="F444"/>
  <c r="F446"/>
  <c r="F447"/>
  <c r="F449"/>
  <c r="F450"/>
  <c r="F451"/>
  <c r="F453"/>
  <c r="F454"/>
  <c r="H348"/>
  <c r="H350"/>
  <c r="H351"/>
  <c r="H352"/>
  <c r="H353"/>
  <c r="H354"/>
  <c r="F348"/>
  <c r="F350"/>
  <c r="F351"/>
  <c r="F352"/>
  <c r="F353"/>
  <c r="F354"/>
  <c r="H326"/>
  <c r="H327"/>
  <c r="H328"/>
  <c r="H329"/>
  <c r="F326"/>
  <c r="F327"/>
  <c r="F328"/>
  <c r="F329"/>
  <c r="H557" i="7"/>
  <c r="G402" i="1" l="1"/>
  <c r="E402"/>
  <c r="H402" s="1"/>
  <c r="G382"/>
  <c r="E382"/>
  <c r="D382"/>
  <c r="G362"/>
  <c r="E362"/>
  <c r="D362"/>
  <c r="G333"/>
  <c r="E333"/>
  <c r="D333"/>
  <c r="G313"/>
  <c r="G304"/>
  <c r="E304"/>
  <c r="D304"/>
  <c r="H313" l="1"/>
  <c r="F402"/>
  <c r="H382"/>
  <c r="F382"/>
  <c r="M32" i="3"/>
  <c r="J32"/>
  <c r="M30"/>
  <c r="J30"/>
  <c r="M22"/>
  <c r="J22"/>
  <c r="M18"/>
  <c r="J18"/>
  <c r="M12" l="1"/>
  <c r="M11" s="1"/>
  <c r="J12"/>
  <c r="J11" s="1"/>
  <c r="H578" i="7" l="1"/>
  <c r="G578"/>
  <c r="F578"/>
  <c r="H579"/>
  <c r="G579"/>
  <c r="F579"/>
  <c r="H576"/>
  <c r="G576"/>
  <c r="F576"/>
  <c r="H575"/>
  <c r="G575"/>
  <c r="F575"/>
  <c r="H572"/>
  <c r="G572"/>
  <c r="F572"/>
  <c r="H573"/>
  <c r="G573"/>
  <c r="F573"/>
  <c r="H570"/>
  <c r="G570"/>
  <c r="F570"/>
  <c r="H569"/>
  <c r="G569"/>
  <c r="F569"/>
  <c r="H566"/>
  <c r="G566"/>
  <c r="F566"/>
  <c r="H567"/>
  <c r="G567"/>
  <c r="F567"/>
  <c r="H564"/>
  <c r="G564"/>
  <c r="F564"/>
  <c r="H563"/>
  <c r="G563"/>
  <c r="F563"/>
  <c r="H560"/>
  <c r="G560"/>
  <c r="F560"/>
  <c r="H561"/>
  <c r="G561"/>
  <c r="F561"/>
  <c r="H558"/>
  <c r="H556" s="1"/>
  <c r="G558"/>
  <c r="F558"/>
  <c r="G557"/>
  <c r="F557"/>
  <c r="H555"/>
  <c r="G555"/>
  <c r="F555"/>
  <c r="H554"/>
  <c r="G554"/>
  <c r="F554"/>
  <c r="F553" l="1"/>
  <c r="G556"/>
  <c r="H559"/>
  <c r="H565"/>
  <c r="H571"/>
  <c r="H577"/>
  <c r="G568"/>
  <c r="G574"/>
  <c r="H553"/>
  <c r="G562"/>
  <c r="F559"/>
  <c r="F565"/>
  <c r="F571"/>
  <c r="F577"/>
  <c r="F556"/>
  <c r="G553"/>
  <c r="G559"/>
  <c r="F562"/>
  <c r="G565"/>
  <c r="F568"/>
  <c r="G571"/>
  <c r="F574"/>
  <c r="G577"/>
  <c r="H562"/>
  <c r="H568"/>
  <c r="H574"/>
  <c r="H590"/>
  <c r="G590"/>
  <c r="F590"/>
  <c r="F608"/>
  <c r="F304" i="1" l="1"/>
  <c r="G32" i="3"/>
  <c r="G30"/>
  <c r="G22"/>
  <c r="G18"/>
  <c r="G12"/>
  <c r="G11" s="1"/>
  <c r="F333" i="1" l="1"/>
  <c r="F313"/>
  <c r="H333"/>
  <c r="G299" i="7" l="1"/>
  <c r="H299"/>
  <c r="H343" l="1"/>
  <c r="H344"/>
  <c r="H345"/>
  <c r="H346"/>
  <c r="H347"/>
  <c r="H348"/>
  <c r="H349"/>
  <c r="H350"/>
  <c r="H342"/>
  <c r="G342"/>
  <c r="G343"/>
  <c r="G344"/>
  <c r="G345"/>
  <c r="G346"/>
  <c r="G347"/>
  <c r="G348"/>
  <c r="G349"/>
  <c r="G350"/>
  <c r="F343"/>
  <c r="F344"/>
  <c r="F345"/>
  <c r="F346"/>
  <c r="F347"/>
  <c r="F348"/>
  <c r="F349"/>
  <c r="F350"/>
  <c r="F342"/>
  <c r="F456" i="1"/>
  <c r="H456"/>
  <c r="F457"/>
  <c r="H457"/>
  <c r="F458"/>
  <c r="H458"/>
  <c r="F245"/>
  <c r="F228"/>
  <c r="F229"/>
  <c r="F230"/>
  <c r="F231"/>
  <c r="F232"/>
  <c r="F233"/>
  <c r="F234"/>
  <c r="F235"/>
  <c r="F236"/>
  <c r="F237"/>
  <c r="F239"/>
  <c r="F240"/>
  <c r="F241"/>
  <c r="F242"/>
  <c r="F243"/>
  <c r="F244"/>
  <c r="F246"/>
  <c r="F247"/>
  <c r="F248"/>
  <c r="F250"/>
  <c r="F251"/>
  <c r="F252"/>
  <c r="F253"/>
  <c r="F254"/>
  <c r="F255"/>
  <c r="F256"/>
  <c r="F257"/>
  <c r="F258"/>
  <c r="F259"/>
  <c r="F261"/>
  <c r="F262"/>
  <c r="F263"/>
  <c r="F264"/>
  <c r="F265"/>
  <c r="F266"/>
  <c r="F267"/>
  <c r="F268"/>
  <c r="F269"/>
  <c r="F270"/>
  <c r="F272"/>
  <c r="F273"/>
  <c r="F274"/>
  <c r="F275"/>
  <c r="F276"/>
  <c r="F277"/>
  <c r="F278"/>
  <c r="F279"/>
  <c r="F280"/>
  <c r="F281"/>
  <c r="F283"/>
  <c r="F284"/>
  <c r="F285"/>
  <c r="F286"/>
  <c r="F287"/>
  <c r="F288"/>
  <c r="F289"/>
  <c r="F290"/>
  <c r="F291"/>
  <c r="F292"/>
  <c r="F294"/>
  <c r="F295"/>
  <c r="F296"/>
  <c r="F297"/>
  <c r="F298"/>
  <c r="F299"/>
  <c r="F300"/>
  <c r="F301"/>
  <c r="F302"/>
  <c r="F303"/>
  <c r="F306"/>
  <c r="F307"/>
  <c r="F309"/>
  <c r="F310"/>
  <c r="F311"/>
  <c r="F315"/>
  <c r="F317"/>
  <c r="F318"/>
  <c r="F319"/>
  <c r="F320"/>
  <c r="F322"/>
  <c r="F323"/>
  <c r="F324"/>
  <c r="F330"/>
  <c r="F331"/>
  <c r="F332"/>
  <c r="F335"/>
  <c r="F336"/>
  <c r="F338"/>
  <c r="F339"/>
  <c r="F340"/>
  <c r="F341"/>
  <c r="F343"/>
  <c r="F344"/>
  <c r="F345"/>
  <c r="F346"/>
  <c r="F347"/>
  <c r="F355"/>
  <c r="F356"/>
  <c r="F357"/>
  <c r="F358"/>
  <c r="F359"/>
  <c r="F360"/>
  <c r="F361"/>
  <c r="F362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3"/>
  <c r="F404"/>
  <c r="F405"/>
  <c r="F406"/>
  <c r="F408"/>
  <c r="F409"/>
  <c r="F410"/>
  <c r="F411"/>
  <c r="F412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2"/>
  <c r="F433"/>
  <c r="F434"/>
  <c r="F436"/>
  <c r="F437"/>
  <c r="F438"/>
  <c r="H218"/>
  <c r="H219"/>
  <c r="H220"/>
  <c r="H221"/>
  <c r="H222"/>
  <c r="H223"/>
  <c r="H224"/>
  <c r="H225"/>
  <c r="H226"/>
  <c r="H228"/>
  <c r="H229"/>
  <c r="H230"/>
  <c r="H231"/>
  <c r="H232"/>
  <c r="H233"/>
  <c r="H234"/>
  <c r="H235"/>
  <c r="H236"/>
  <c r="H237"/>
  <c r="H239"/>
  <c r="H240"/>
  <c r="H241"/>
  <c r="H242"/>
  <c r="H243"/>
  <c r="H244"/>
  <c r="H245"/>
  <c r="H246"/>
  <c r="H247"/>
  <c r="H248"/>
  <c r="H250"/>
  <c r="H251"/>
  <c r="H252"/>
  <c r="H253"/>
  <c r="H254"/>
  <c r="H255"/>
  <c r="H256"/>
  <c r="H257"/>
  <c r="H258"/>
  <c r="H259"/>
  <c r="H261"/>
  <c r="H262"/>
  <c r="H263"/>
  <c r="H264"/>
  <c r="H265"/>
  <c r="H266"/>
  <c r="H267"/>
  <c r="H268"/>
  <c r="H269"/>
  <c r="H270"/>
  <c r="H272"/>
  <c r="H273"/>
  <c r="H274"/>
  <c r="H275"/>
  <c r="H276"/>
  <c r="H277"/>
  <c r="H278"/>
  <c r="H279"/>
  <c r="H280"/>
  <c r="H281"/>
  <c r="H283"/>
  <c r="H284"/>
  <c r="H285"/>
  <c r="H286"/>
  <c r="H287"/>
  <c r="H288"/>
  <c r="H289"/>
  <c r="H290"/>
  <c r="H291"/>
  <c r="H292"/>
  <c r="H294"/>
  <c r="H295"/>
  <c r="H296"/>
  <c r="H297"/>
  <c r="H298"/>
  <c r="H299"/>
  <c r="H300"/>
  <c r="H301"/>
  <c r="H302"/>
  <c r="H303"/>
  <c r="H304"/>
  <c r="H306"/>
  <c r="H307"/>
  <c r="H309"/>
  <c r="H310"/>
  <c r="H311"/>
  <c r="H315"/>
  <c r="H317"/>
  <c r="H318"/>
  <c r="H319"/>
  <c r="H320"/>
  <c r="H322"/>
  <c r="H323"/>
  <c r="H324"/>
  <c r="H330"/>
  <c r="H331"/>
  <c r="H332"/>
  <c r="H335"/>
  <c r="H336"/>
  <c r="H338"/>
  <c r="H339"/>
  <c r="H340"/>
  <c r="H341"/>
  <c r="H343"/>
  <c r="H344"/>
  <c r="H345"/>
  <c r="H346"/>
  <c r="H347"/>
  <c r="H355"/>
  <c r="H356"/>
  <c r="H357"/>
  <c r="H358"/>
  <c r="H359"/>
  <c r="H360"/>
  <c r="H361"/>
  <c r="H362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3"/>
  <c r="H404"/>
  <c r="H405"/>
  <c r="H406"/>
  <c r="H408"/>
  <c r="H409"/>
  <c r="H410"/>
  <c r="H411"/>
  <c r="H412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2"/>
  <c r="H433"/>
  <c r="H434"/>
  <c r="H436"/>
  <c r="H437"/>
  <c r="H438"/>
  <c r="H217"/>
  <c r="F218"/>
  <c r="F219"/>
  <c r="F220"/>
  <c r="F221"/>
  <c r="F222"/>
  <c r="F223"/>
  <c r="F224"/>
  <c r="F225"/>
  <c r="F226"/>
  <c r="F217"/>
  <c r="H207"/>
  <c r="H208"/>
  <c r="H209"/>
  <c r="H210"/>
  <c r="H211"/>
  <c r="H212"/>
  <c r="H213"/>
  <c r="H214"/>
  <c r="H215"/>
  <c r="H206"/>
  <c r="F207"/>
  <c r="F208"/>
  <c r="F209"/>
  <c r="F210"/>
  <c r="F211"/>
  <c r="F212"/>
  <c r="F213"/>
  <c r="F214"/>
  <c r="F215"/>
  <c r="F206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185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64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43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22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01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80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59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38"/>
  <c r="F42"/>
  <c r="F43"/>
  <c r="F44"/>
  <c r="F45"/>
  <c r="F46"/>
  <c r="F47"/>
  <c r="F48"/>
  <c r="F49"/>
  <c r="F50"/>
  <c r="F51"/>
  <c r="F52"/>
  <c r="F53"/>
  <c r="F54"/>
  <c r="F55"/>
  <c r="F56"/>
  <c r="F57"/>
  <c r="F41"/>
  <c r="F40"/>
  <c r="F39"/>
  <c r="F38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7"/>
  <c r="L32" i="3"/>
  <c r="I32"/>
  <c r="F32"/>
  <c r="L29"/>
  <c r="I29"/>
  <c r="F29"/>
  <c r="L21"/>
  <c r="I21"/>
  <c r="F21"/>
  <c r="H12"/>
  <c r="H22"/>
  <c r="H13"/>
  <c r="H14"/>
  <c r="H15"/>
  <c r="H16"/>
  <c r="H17"/>
  <c r="H19"/>
  <c r="H20"/>
  <c r="H21"/>
  <c r="H23"/>
  <c r="H24"/>
  <c r="H25"/>
  <c r="H26"/>
  <c r="H27"/>
  <c r="H28"/>
  <c r="H29"/>
  <c r="H31"/>
  <c r="H32"/>
  <c r="H33"/>
  <c r="H34"/>
  <c r="H35"/>
  <c r="N13"/>
  <c r="N14"/>
  <c r="N15"/>
  <c r="N16"/>
  <c r="N17"/>
  <c r="N19"/>
  <c r="N20"/>
  <c r="N21"/>
  <c r="N23"/>
  <c r="N24"/>
  <c r="N25"/>
  <c r="N26"/>
  <c r="N27"/>
  <c r="N28"/>
  <c r="N29"/>
  <c r="N31"/>
  <c r="N32"/>
  <c r="N33"/>
  <c r="N34"/>
  <c r="N35"/>
  <c r="N12"/>
  <c r="K13"/>
  <c r="K14"/>
  <c r="K15"/>
  <c r="K16"/>
  <c r="K17"/>
  <c r="K19"/>
  <c r="K20"/>
  <c r="K21"/>
  <c r="K23"/>
  <c r="K24"/>
  <c r="K25"/>
  <c r="K26"/>
  <c r="K27"/>
  <c r="K28"/>
  <c r="K29"/>
  <c r="K31"/>
  <c r="K32"/>
  <c r="K33"/>
  <c r="K34"/>
  <c r="K35"/>
  <c r="K12"/>
  <c r="M36"/>
  <c r="J36"/>
  <c r="G36"/>
  <c r="E30"/>
  <c r="H30" s="1"/>
  <c r="H11"/>
  <c r="E18"/>
  <c r="E36" s="1"/>
  <c r="G613" i="7"/>
  <c r="H613"/>
  <c r="F613"/>
  <c r="G612"/>
  <c r="H612"/>
  <c r="F612"/>
  <c r="G608"/>
  <c r="H608"/>
  <c r="G607"/>
  <c r="H607"/>
  <c r="F607"/>
  <c r="F606" s="1"/>
  <c r="G605"/>
  <c r="H605"/>
  <c r="F605"/>
  <c r="G604"/>
  <c r="H604"/>
  <c r="F604"/>
  <c r="G602"/>
  <c r="H602"/>
  <c r="F602"/>
  <c r="G600"/>
  <c r="H600"/>
  <c r="F600"/>
  <c r="G599"/>
  <c r="H599"/>
  <c r="F599"/>
  <c r="G597"/>
  <c r="H597"/>
  <c r="F597"/>
  <c r="G595"/>
  <c r="H595"/>
  <c r="F595"/>
  <c r="G593"/>
  <c r="H593"/>
  <c r="F593"/>
  <c r="I20" i="3"/>
  <c r="L20"/>
  <c r="F20"/>
  <c r="H589" i="7"/>
  <c r="G589"/>
  <c r="F589"/>
  <c r="H587"/>
  <c r="G587"/>
  <c r="F587"/>
  <c r="H585"/>
  <c r="G585"/>
  <c r="F585"/>
  <c r="H583"/>
  <c r="G583"/>
  <c r="F583"/>
  <c r="H581"/>
  <c r="G581"/>
  <c r="F581"/>
  <c r="E558"/>
  <c r="E561" s="1"/>
  <c r="E564" s="1"/>
  <c r="E567" s="1"/>
  <c r="E570" s="1"/>
  <c r="E573" s="1"/>
  <c r="E576" s="1"/>
  <c r="E579" s="1"/>
  <c r="E557"/>
  <c r="E560" s="1"/>
  <c r="E563" s="1"/>
  <c r="E566" s="1"/>
  <c r="E569" s="1"/>
  <c r="E572" s="1"/>
  <c r="E575" s="1"/>
  <c r="E578" s="1"/>
  <c r="D555"/>
  <c r="D554"/>
  <c r="D553"/>
  <c r="H551"/>
  <c r="G551"/>
  <c r="F551"/>
  <c r="H550"/>
  <c r="G550"/>
  <c r="F550"/>
  <c r="H548"/>
  <c r="G548"/>
  <c r="F548"/>
  <c r="H547"/>
  <c r="G547"/>
  <c r="F547"/>
  <c r="H545"/>
  <c r="G545"/>
  <c r="F545"/>
  <c r="H544"/>
  <c r="G544"/>
  <c r="F544"/>
  <c r="H542"/>
  <c r="G542"/>
  <c r="F542"/>
  <c r="H541"/>
  <c r="G541"/>
  <c r="F541"/>
  <c r="H539"/>
  <c r="G539"/>
  <c r="F539"/>
  <c r="H538"/>
  <c r="G538"/>
  <c r="F538"/>
  <c r="H536"/>
  <c r="G536"/>
  <c r="F536"/>
  <c r="H535"/>
  <c r="G535"/>
  <c r="F535"/>
  <c r="H533"/>
  <c r="G533"/>
  <c r="F533"/>
  <c r="H532"/>
  <c r="G532"/>
  <c r="F532"/>
  <c r="H530"/>
  <c r="G530"/>
  <c r="F530"/>
  <c r="E530"/>
  <c r="E533" s="1"/>
  <c r="E536" s="1"/>
  <c r="E539" s="1"/>
  <c r="E542" s="1"/>
  <c r="E545" s="1"/>
  <c r="E548" s="1"/>
  <c r="E551" s="1"/>
  <c r="D530"/>
  <c r="H529"/>
  <c r="G529"/>
  <c r="F529"/>
  <c r="E529"/>
  <c r="E532" s="1"/>
  <c r="E535" s="1"/>
  <c r="E538" s="1"/>
  <c r="E541" s="1"/>
  <c r="E544" s="1"/>
  <c r="E547" s="1"/>
  <c r="E550" s="1"/>
  <c r="D529"/>
  <c r="D528"/>
  <c r="H527"/>
  <c r="G527"/>
  <c r="F527"/>
  <c r="H526"/>
  <c r="G526"/>
  <c r="F526"/>
  <c r="D503"/>
  <c r="D502"/>
  <c r="D501"/>
  <c r="D500"/>
  <c r="D499"/>
  <c r="D498"/>
  <c r="D497"/>
  <c r="D496"/>
  <c r="D495"/>
  <c r="H494"/>
  <c r="G494"/>
  <c r="F494"/>
  <c r="E494"/>
  <c r="D494"/>
  <c r="H493"/>
  <c r="G493"/>
  <c r="F493"/>
  <c r="E493"/>
  <c r="D493"/>
  <c r="D492"/>
  <c r="H491"/>
  <c r="G491"/>
  <c r="F491"/>
  <c r="E491"/>
  <c r="D491"/>
  <c r="H490"/>
  <c r="G490"/>
  <c r="F490"/>
  <c r="E490"/>
  <c r="D490"/>
  <c r="D489"/>
  <c r="H488"/>
  <c r="G488"/>
  <c r="F488"/>
  <c r="E488"/>
  <c r="D488"/>
  <c r="H487"/>
  <c r="G487"/>
  <c r="F487"/>
  <c r="E487"/>
  <c r="D487"/>
  <c r="D486"/>
  <c r="H485"/>
  <c r="G485"/>
  <c r="F485"/>
  <c r="E485"/>
  <c r="D485"/>
  <c r="H484"/>
  <c r="G484"/>
  <c r="F484"/>
  <c r="E484"/>
  <c r="D484"/>
  <c r="D483"/>
  <c r="H482"/>
  <c r="G482"/>
  <c r="F482"/>
  <c r="E482"/>
  <c r="D482"/>
  <c r="H481"/>
  <c r="G481"/>
  <c r="F481"/>
  <c r="E481"/>
  <c r="D481"/>
  <c r="D480"/>
  <c r="H478"/>
  <c r="G478"/>
  <c r="F478"/>
  <c r="E478"/>
  <c r="D478"/>
  <c r="H477"/>
  <c r="G477"/>
  <c r="F477"/>
  <c r="E477"/>
  <c r="D477"/>
  <c r="D476"/>
  <c r="H475"/>
  <c r="G475"/>
  <c r="F475"/>
  <c r="E475"/>
  <c r="D475"/>
  <c r="H474"/>
  <c r="G474"/>
  <c r="F474"/>
  <c r="E474"/>
  <c r="D474"/>
  <c r="D473"/>
  <c r="H472"/>
  <c r="G472"/>
  <c r="F472"/>
  <c r="E472"/>
  <c r="D472"/>
  <c r="H471"/>
  <c r="G471"/>
  <c r="F471"/>
  <c r="E471"/>
  <c r="D471"/>
  <c r="D470"/>
  <c r="H469"/>
  <c r="G469"/>
  <c r="F469"/>
  <c r="E469"/>
  <c r="D469"/>
  <c r="H468"/>
  <c r="G468"/>
  <c r="F468"/>
  <c r="E468"/>
  <c r="D468"/>
  <c r="D467"/>
  <c r="H466"/>
  <c r="G466"/>
  <c r="F466"/>
  <c r="E466"/>
  <c r="D466"/>
  <c r="H465"/>
  <c r="G465"/>
  <c r="F465"/>
  <c r="E465"/>
  <c r="D465"/>
  <c r="D464"/>
  <c r="H462"/>
  <c r="G462"/>
  <c r="F462"/>
  <c r="E462"/>
  <c r="D462"/>
  <c r="H461"/>
  <c r="G461"/>
  <c r="F461"/>
  <c r="E461"/>
  <c r="D461"/>
  <c r="D460"/>
  <c r="H459"/>
  <c r="G459"/>
  <c r="F459"/>
  <c r="E459"/>
  <c r="D459"/>
  <c r="H458"/>
  <c r="G458"/>
  <c r="F458"/>
  <c r="E458"/>
  <c r="D458"/>
  <c r="D457"/>
  <c r="H456"/>
  <c r="G456"/>
  <c r="F456"/>
  <c r="E456"/>
  <c r="D456"/>
  <c r="H455"/>
  <c r="G455"/>
  <c r="F455"/>
  <c r="E455"/>
  <c r="D455"/>
  <c r="D454"/>
  <c r="H453"/>
  <c r="G453"/>
  <c r="F453"/>
  <c r="E453"/>
  <c r="D453"/>
  <c r="H452"/>
  <c r="G452"/>
  <c r="F452"/>
  <c r="E452"/>
  <c r="D452"/>
  <c r="D451"/>
  <c r="H450"/>
  <c r="G450"/>
  <c r="F450"/>
  <c r="E450"/>
  <c r="D450"/>
  <c r="H449"/>
  <c r="G449"/>
  <c r="F449"/>
  <c r="E449"/>
  <c r="D449"/>
  <c r="D448"/>
  <c r="H446"/>
  <c r="G446"/>
  <c r="F446"/>
  <c r="E446"/>
  <c r="D446"/>
  <c r="H445"/>
  <c r="G445"/>
  <c r="F445"/>
  <c r="E445"/>
  <c r="D445"/>
  <c r="D444"/>
  <c r="H443"/>
  <c r="G443"/>
  <c r="F443"/>
  <c r="E443"/>
  <c r="D443"/>
  <c r="H442"/>
  <c r="G442"/>
  <c r="F442"/>
  <c r="E442"/>
  <c r="D442"/>
  <c r="D441"/>
  <c r="H440"/>
  <c r="G440"/>
  <c r="F440"/>
  <c r="E440"/>
  <c r="D440"/>
  <c r="H439"/>
  <c r="G439"/>
  <c r="F439"/>
  <c r="E439"/>
  <c r="D439"/>
  <c r="D438"/>
  <c r="H437"/>
  <c r="G437"/>
  <c r="F437"/>
  <c r="E437"/>
  <c r="D437"/>
  <c r="H436"/>
  <c r="G436"/>
  <c r="F436"/>
  <c r="E436"/>
  <c r="D436"/>
  <c r="D435"/>
  <c r="H434"/>
  <c r="G434"/>
  <c r="F434"/>
  <c r="E434"/>
  <c r="D434"/>
  <c r="H433"/>
  <c r="G433"/>
  <c r="F433"/>
  <c r="E433"/>
  <c r="D433"/>
  <c r="D432"/>
  <c r="H430"/>
  <c r="G430"/>
  <c r="F430"/>
  <c r="E430"/>
  <c r="D430"/>
  <c r="H429"/>
  <c r="G429"/>
  <c r="F429"/>
  <c r="E429"/>
  <c r="D429"/>
  <c r="D428"/>
  <c r="H427"/>
  <c r="G427"/>
  <c r="F427"/>
  <c r="E427"/>
  <c r="D427"/>
  <c r="H426"/>
  <c r="G426"/>
  <c r="F426"/>
  <c r="E426"/>
  <c r="D426"/>
  <c r="D425"/>
  <c r="H424"/>
  <c r="G424"/>
  <c r="F424"/>
  <c r="E424"/>
  <c r="D424"/>
  <c r="H423"/>
  <c r="G423"/>
  <c r="F423"/>
  <c r="E423"/>
  <c r="D423"/>
  <c r="D422"/>
  <c r="H421"/>
  <c r="G421"/>
  <c r="F421"/>
  <c r="E421"/>
  <c r="D421"/>
  <c r="H420"/>
  <c r="G420"/>
  <c r="F420"/>
  <c r="E420"/>
  <c r="D420"/>
  <c r="D419"/>
  <c r="H418"/>
  <c r="G418"/>
  <c r="F418"/>
  <c r="E418"/>
  <c r="D418"/>
  <c r="H417"/>
  <c r="G417"/>
  <c r="F417"/>
  <c r="E417"/>
  <c r="D417"/>
  <c r="D416"/>
  <c r="H414"/>
  <c r="G414"/>
  <c r="F414"/>
  <c r="E414"/>
  <c r="D414"/>
  <c r="H413"/>
  <c r="G413"/>
  <c r="F413"/>
  <c r="E413"/>
  <c r="D413"/>
  <c r="D412"/>
  <c r="H411"/>
  <c r="G411"/>
  <c r="F411"/>
  <c r="E411"/>
  <c r="D411"/>
  <c r="H410"/>
  <c r="G410"/>
  <c r="F410"/>
  <c r="E410"/>
  <c r="D410"/>
  <c r="D409"/>
  <c r="H408"/>
  <c r="G408"/>
  <c r="F408"/>
  <c r="E408"/>
  <c r="D408"/>
  <c r="H407"/>
  <c r="G407"/>
  <c r="F407"/>
  <c r="E407"/>
  <c r="D407"/>
  <c r="D406"/>
  <c r="H405"/>
  <c r="G405"/>
  <c r="F405"/>
  <c r="E405"/>
  <c r="D405"/>
  <c r="H404"/>
  <c r="G404"/>
  <c r="F404"/>
  <c r="E404"/>
  <c r="D404"/>
  <c r="D403"/>
  <c r="H402"/>
  <c r="G402"/>
  <c r="F402"/>
  <c r="E402"/>
  <c r="D402"/>
  <c r="H401"/>
  <c r="G401"/>
  <c r="F401"/>
  <c r="E401"/>
  <c r="D401"/>
  <c r="D400"/>
  <c r="H398"/>
  <c r="G398"/>
  <c r="F398"/>
  <c r="E398"/>
  <c r="D398"/>
  <c r="H397"/>
  <c r="G397"/>
  <c r="F397"/>
  <c r="E397"/>
  <c r="D397"/>
  <c r="D396"/>
  <c r="H395"/>
  <c r="G395"/>
  <c r="F395"/>
  <c r="E395"/>
  <c r="D395"/>
  <c r="H394"/>
  <c r="G394"/>
  <c r="F394"/>
  <c r="E394"/>
  <c r="D394"/>
  <c r="D393"/>
  <c r="H392"/>
  <c r="G392"/>
  <c r="F392"/>
  <c r="E392"/>
  <c r="D392"/>
  <c r="H391"/>
  <c r="G391"/>
  <c r="F391"/>
  <c r="E391"/>
  <c r="D391"/>
  <c r="D390"/>
  <c r="H389"/>
  <c r="G389"/>
  <c r="F389"/>
  <c r="E389"/>
  <c r="D389"/>
  <c r="H388"/>
  <c r="G388"/>
  <c r="F388"/>
  <c r="E388"/>
  <c r="D388"/>
  <c r="D387"/>
  <c r="H386"/>
  <c r="G386"/>
  <c r="F386"/>
  <c r="E386"/>
  <c r="D386"/>
  <c r="H385"/>
  <c r="G385"/>
  <c r="F385"/>
  <c r="E385"/>
  <c r="D385"/>
  <c r="D384"/>
  <c r="H382"/>
  <c r="G382"/>
  <c r="F382"/>
  <c r="E382"/>
  <c r="D382"/>
  <c r="H381"/>
  <c r="G381"/>
  <c r="F381"/>
  <c r="E381"/>
  <c r="D381"/>
  <c r="D380"/>
  <c r="H379"/>
  <c r="G379"/>
  <c r="F379"/>
  <c r="E379"/>
  <c r="D379"/>
  <c r="H378"/>
  <c r="G378"/>
  <c r="F378"/>
  <c r="E378"/>
  <c r="D378"/>
  <c r="D377"/>
  <c r="H376"/>
  <c r="G376"/>
  <c r="F376"/>
  <c r="E376"/>
  <c r="D376"/>
  <c r="H375"/>
  <c r="G375"/>
  <c r="F375"/>
  <c r="E375"/>
  <c r="D375"/>
  <c r="D374"/>
  <c r="H373"/>
  <c r="G373"/>
  <c r="F373"/>
  <c r="E373"/>
  <c r="D373"/>
  <c r="H372"/>
  <c r="G372"/>
  <c r="F372"/>
  <c r="E372"/>
  <c r="D372"/>
  <c r="D371"/>
  <c r="H370"/>
  <c r="G370"/>
  <c r="F370"/>
  <c r="E370"/>
  <c r="D370"/>
  <c r="H369"/>
  <c r="G369"/>
  <c r="F369"/>
  <c r="E369"/>
  <c r="D369"/>
  <c r="D368"/>
  <c r="H366"/>
  <c r="G366"/>
  <c r="F366"/>
  <c r="D366"/>
  <c r="H365"/>
  <c r="G365"/>
  <c r="F365"/>
  <c r="D365"/>
  <c r="D364"/>
  <c r="H363"/>
  <c r="G363"/>
  <c r="F363"/>
  <c r="D363"/>
  <c r="H362"/>
  <c r="G362"/>
  <c r="F362"/>
  <c r="D362"/>
  <c r="D361"/>
  <c r="H360"/>
  <c r="G360"/>
  <c r="F360"/>
  <c r="D360"/>
  <c r="H359"/>
  <c r="G359"/>
  <c r="F359"/>
  <c r="D359"/>
  <c r="D358"/>
  <c r="H357"/>
  <c r="G357"/>
  <c r="F357"/>
  <c r="D357"/>
  <c r="H356"/>
  <c r="G356"/>
  <c r="F356"/>
  <c r="D356"/>
  <c r="D355"/>
  <c r="H354"/>
  <c r="G354"/>
  <c r="F354"/>
  <c r="D354"/>
  <c r="H353"/>
  <c r="G353"/>
  <c r="F353"/>
  <c r="D353"/>
  <c r="D352"/>
  <c r="H331"/>
  <c r="G331"/>
  <c r="F331"/>
  <c r="H330"/>
  <c r="G330"/>
  <c r="F330"/>
  <c r="H328"/>
  <c r="G328"/>
  <c r="F328"/>
  <c r="H327"/>
  <c r="G327"/>
  <c r="F327"/>
  <c r="H325"/>
  <c r="G325"/>
  <c r="F325"/>
  <c r="H324"/>
  <c r="G324"/>
  <c r="F324"/>
  <c r="H322"/>
  <c r="G322"/>
  <c r="F322"/>
  <c r="H321"/>
  <c r="G321"/>
  <c r="F321"/>
  <c r="H319"/>
  <c r="G319"/>
  <c r="F319"/>
  <c r="H318"/>
  <c r="G318"/>
  <c r="F318"/>
  <c r="H315"/>
  <c r="G315"/>
  <c r="F315"/>
  <c r="H314"/>
  <c r="G314"/>
  <c r="F314"/>
  <c r="H312"/>
  <c r="G312"/>
  <c r="F312"/>
  <c r="H311"/>
  <c r="G311"/>
  <c r="F311"/>
  <c r="H309"/>
  <c r="G309"/>
  <c r="F309"/>
  <c r="H308"/>
  <c r="G308"/>
  <c r="F308"/>
  <c r="H306"/>
  <c r="G306"/>
  <c r="F306"/>
  <c r="H305"/>
  <c r="G305"/>
  <c r="F305"/>
  <c r="H303"/>
  <c r="G303"/>
  <c r="F303"/>
  <c r="H302"/>
  <c r="G302"/>
  <c r="F302"/>
  <c r="F299"/>
  <c r="H298"/>
  <c r="H297" s="1"/>
  <c r="G298"/>
  <c r="G297" s="1"/>
  <c r="F298"/>
  <c r="H296"/>
  <c r="G296"/>
  <c r="F296"/>
  <c r="H295"/>
  <c r="G295"/>
  <c r="F295"/>
  <c r="H293"/>
  <c r="G293"/>
  <c r="F293"/>
  <c r="H292"/>
  <c r="G292"/>
  <c r="F292"/>
  <c r="H290"/>
  <c r="G290"/>
  <c r="F290"/>
  <c r="H289"/>
  <c r="G289"/>
  <c r="F289"/>
  <c r="H287"/>
  <c r="G287"/>
  <c r="F287"/>
  <c r="H286"/>
  <c r="G286"/>
  <c r="F286"/>
  <c r="H283"/>
  <c r="G283"/>
  <c r="F283"/>
  <c r="H282"/>
  <c r="G282"/>
  <c r="F282"/>
  <c r="H280"/>
  <c r="G280"/>
  <c r="F280"/>
  <c r="H279"/>
  <c r="G279"/>
  <c r="F279"/>
  <c r="H277"/>
  <c r="G277"/>
  <c r="F277"/>
  <c r="H276"/>
  <c r="G276"/>
  <c r="F276"/>
  <c r="H274"/>
  <c r="G274"/>
  <c r="F274"/>
  <c r="H273"/>
  <c r="G273"/>
  <c r="F273"/>
  <c r="H271"/>
  <c r="G271"/>
  <c r="F271"/>
  <c r="H270"/>
  <c r="G270"/>
  <c r="F270"/>
  <c r="H267"/>
  <c r="G267"/>
  <c r="F267"/>
  <c r="H266"/>
  <c r="G266"/>
  <c r="F266"/>
  <c r="H264"/>
  <c r="G264"/>
  <c r="F264"/>
  <c r="H263"/>
  <c r="G263"/>
  <c r="F263"/>
  <c r="H261"/>
  <c r="G261"/>
  <c r="F261"/>
  <c r="H260"/>
  <c r="G260"/>
  <c r="F260"/>
  <c r="H258"/>
  <c r="G258"/>
  <c r="F258"/>
  <c r="H257"/>
  <c r="G257"/>
  <c r="F257"/>
  <c r="H255"/>
  <c r="G255"/>
  <c r="F255"/>
  <c r="H254"/>
  <c r="G254"/>
  <c r="F254"/>
  <c r="H251"/>
  <c r="G251"/>
  <c r="F251"/>
  <c r="H250"/>
  <c r="G250"/>
  <c r="F250"/>
  <c r="H248"/>
  <c r="G248"/>
  <c r="F248"/>
  <c r="H247"/>
  <c r="G247"/>
  <c r="F247"/>
  <c r="H245"/>
  <c r="G245"/>
  <c r="F245"/>
  <c r="H244"/>
  <c r="G244"/>
  <c r="F244"/>
  <c r="H242"/>
  <c r="G242"/>
  <c r="F242"/>
  <c r="H241"/>
  <c r="G241"/>
  <c r="F241"/>
  <c r="H239"/>
  <c r="G239"/>
  <c r="F239"/>
  <c r="H238"/>
  <c r="G238"/>
  <c r="F238"/>
  <c r="H235"/>
  <c r="G235"/>
  <c r="F235"/>
  <c r="H234"/>
  <c r="G234"/>
  <c r="F234"/>
  <c r="H232"/>
  <c r="G232"/>
  <c r="F232"/>
  <c r="H231"/>
  <c r="G231"/>
  <c r="F231"/>
  <c r="H229"/>
  <c r="G229"/>
  <c r="F229"/>
  <c r="H228"/>
  <c r="G228"/>
  <c r="F228"/>
  <c r="H226"/>
  <c r="G226"/>
  <c r="F226"/>
  <c r="H225"/>
  <c r="G225"/>
  <c r="F225"/>
  <c r="H223"/>
  <c r="G223"/>
  <c r="F223"/>
  <c r="H222"/>
  <c r="G222"/>
  <c r="F222"/>
  <c r="H219"/>
  <c r="G219"/>
  <c r="F219"/>
  <c r="H218"/>
  <c r="G218"/>
  <c r="F218"/>
  <c r="H216"/>
  <c r="G216"/>
  <c r="F216"/>
  <c r="H215"/>
  <c r="G215"/>
  <c r="F215"/>
  <c r="H213"/>
  <c r="G213"/>
  <c r="F213"/>
  <c r="H212"/>
  <c r="G212"/>
  <c r="F212"/>
  <c r="H210"/>
  <c r="G210"/>
  <c r="F210"/>
  <c r="H209"/>
  <c r="G209"/>
  <c r="F209"/>
  <c r="H207"/>
  <c r="G207"/>
  <c r="F207"/>
  <c r="H206"/>
  <c r="G206"/>
  <c r="F206"/>
  <c r="H203"/>
  <c r="G203"/>
  <c r="F203"/>
  <c r="E203"/>
  <c r="H202"/>
  <c r="G202"/>
  <c r="F202"/>
  <c r="E202"/>
  <c r="H200"/>
  <c r="G200"/>
  <c r="F200"/>
  <c r="E200"/>
  <c r="H199"/>
  <c r="G199"/>
  <c r="F199"/>
  <c r="E199"/>
  <c r="H197"/>
  <c r="G197"/>
  <c r="F197"/>
  <c r="E197"/>
  <c r="H196"/>
  <c r="G196"/>
  <c r="F196"/>
  <c r="E196"/>
  <c r="H194"/>
  <c r="G194"/>
  <c r="F194"/>
  <c r="E194"/>
  <c r="H193"/>
  <c r="G193"/>
  <c r="F193"/>
  <c r="E193"/>
  <c r="H191"/>
  <c r="G191"/>
  <c r="F191"/>
  <c r="E191"/>
  <c r="H190"/>
  <c r="G190"/>
  <c r="F190"/>
  <c r="E190"/>
  <c r="H176"/>
  <c r="G176"/>
  <c r="F176"/>
  <c r="H175"/>
  <c r="G175"/>
  <c r="F175"/>
  <c r="H173"/>
  <c r="G173"/>
  <c r="F173"/>
  <c r="H172"/>
  <c r="G172"/>
  <c r="F172"/>
  <c r="H170"/>
  <c r="G170"/>
  <c r="F170"/>
  <c r="H169"/>
  <c r="G169"/>
  <c r="F169"/>
  <c r="H167"/>
  <c r="G167"/>
  <c r="F167"/>
  <c r="H166"/>
  <c r="G166"/>
  <c r="F166"/>
  <c r="H164"/>
  <c r="G164"/>
  <c r="F164"/>
  <c r="H163"/>
  <c r="G163"/>
  <c r="F163"/>
  <c r="H160"/>
  <c r="G160"/>
  <c r="F160"/>
  <c r="H159"/>
  <c r="G159"/>
  <c r="F159"/>
  <c r="H157"/>
  <c r="G157"/>
  <c r="F157"/>
  <c r="H156"/>
  <c r="G156"/>
  <c r="F156"/>
  <c r="H154"/>
  <c r="G154"/>
  <c r="F154"/>
  <c r="H153"/>
  <c r="G153"/>
  <c r="F153"/>
  <c r="H151"/>
  <c r="G151"/>
  <c r="F151"/>
  <c r="H150"/>
  <c r="G150"/>
  <c r="F150"/>
  <c r="H148"/>
  <c r="G148"/>
  <c r="F148"/>
  <c r="H147"/>
  <c r="G147"/>
  <c r="F147"/>
  <c r="H144"/>
  <c r="G144"/>
  <c r="F144"/>
  <c r="H143"/>
  <c r="G143"/>
  <c r="F143"/>
  <c r="H141"/>
  <c r="G141"/>
  <c r="F141"/>
  <c r="H140"/>
  <c r="G140"/>
  <c r="F140"/>
  <c r="H138"/>
  <c r="G138"/>
  <c r="F138"/>
  <c r="H137"/>
  <c r="G137"/>
  <c r="F137"/>
  <c r="H135"/>
  <c r="G135"/>
  <c r="F135"/>
  <c r="H134"/>
  <c r="G134"/>
  <c r="F134"/>
  <c r="H132"/>
  <c r="G132"/>
  <c r="F132"/>
  <c r="H131"/>
  <c r="G131"/>
  <c r="F131"/>
  <c r="H128"/>
  <c r="G128"/>
  <c r="F128"/>
  <c r="H127"/>
  <c r="G127"/>
  <c r="F127"/>
  <c r="H125"/>
  <c r="G125"/>
  <c r="F125"/>
  <c r="H124"/>
  <c r="G124"/>
  <c r="F124"/>
  <c r="H122"/>
  <c r="G122"/>
  <c r="F122"/>
  <c r="H121"/>
  <c r="G121"/>
  <c r="F121"/>
  <c r="H119"/>
  <c r="G119"/>
  <c r="F119"/>
  <c r="H118"/>
  <c r="G118"/>
  <c r="F118"/>
  <c r="H116"/>
  <c r="G116"/>
  <c r="F116"/>
  <c r="H115"/>
  <c r="G115"/>
  <c r="F115"/>
  <c r="H112"/>
  <c r="G112"/>
  <c r="F112"/>
  <c r="H111"/>
  <c r="G111"/>
  <c r="F111"/>
  <c r="H109"/>
  <c r="G109"/>
  <c r="F109"/>
  <c r="H108"/>
  <c r="G108"/>
  <c r="F108"/>
  <c r="H106"/>
  <c r="G106"/>
  <c r="F106"/>
  <c r="H105"/>
  <c r="G105"/>
  <c r="F105"/>
  <c r="H103"/>
  <c r="G103"/>
  <c r="F103"/>
  <c r="H102"/>
  <c r="G102"/>
  <c r="F102"/>
  <c r="H100"/>
  <c r="G100"/>
  <c r="F100"/>
  <c r="H99"/>
  <c r="G99"/>
  <c r="F99"/>
  <c r="H96"/>
  <c r="G96"/>
  <c r="F96"/>
  <c r="H95"/>
  <c r="G95"/>
  <c r="F95"/>
  <c r="H93"/>
  <c r="G93"/>
  <c r="F93"/>
  <c r="H92"/>
  <c r="G92"/>
  <c r="F92"/>
  <c r="H90"/>
  <c r="G90"/>
  <c r="F90"/>
  <c r="H89"/>
  <c r="G89"/>
  <c r="F89"/>
  <c r="H87"/>
  <c r="G87"/>
  <c r="F87"/>
  <c r="H86"/>
  <c r="G86"/>
  <c r="F86"/>
  <c r="H84"/>
  <c r="G84"/>
  <c r="F84"/>
  <c r="H83"/>
  <c r="G83"/>
  <c r="F83"/>
  <c r="H80"/>
  <c r="G80"/>
  <c r="F80"/>
  <c r="H79"/>
  <c r="G79"/>
  <c r="F79"/>
  <c r="H77"/>
  <c r="G77"/>
  <c r="F77"/>
  <c r="H76"/>
  <c r="G76"/>
  <c r="F76"/>
  <c r="H74"/>
  <c r="G74"/>
  <c r="F74"/>
  <c r="H73"/>
  <c r="G73"/>
  <c r="F73"/>
  <c r="H71"/>
  <c r="G71"/>
  <c r="F71"/>
  <c r="H70"/>
  <c r="G70"/>
  <c r="F70"/>
  <c r="H68"/>
  <c r="G68"/>
  <c r="F68"/>
  <c r="H67"/>
  <c r="G67"/>
  <c r="F67"/>
  <c r="H64"/>
  <c r="G64"/>
  <c r="F64"/>
  <c r="H63"/>
  <c r="G63"/>
  <c r="F63"/>
  <c r="H61"/>
  <c r="G61"/>
  <c r="F61"/>
  <c r="H60"/>
  <c r="G60"/>
  <c r="F60"/>
  <c r="H58"/>
  <c r="G58"/>
  <c r="F58"/>
  <c r="H57"/>
  <c r="G57"/>
  <c r="F57"/>
  <c r="H55"/>
  <c r="G55"/>
  <c r="F55"/>
  <c r="H54"/>
  <c r="G54"/>
  <c r="F54"/>
  <c r="H52"/>
  <c r="G52"/>
  <c r="F52"/>
  <c r="H51"/>
  <c r="G51"/>
  <c r="F51"/>
  <c r="H48"/>
  <c r="G48"/>
  <c r="F48"/>
  <c r="H47"/>
  <c r="G47"/>
  <c r="F47"/>
  <c r="H45"/>
  <c r="G45"/>
  <c r="F45"/>
  <c r="H44"/>
  <c r="G44"/>
  <c r="F44"/>
  <c r="H42"/>
  <c r="G42"/>
  <c r="F42"/>
  <c r="H41"/>
  <c r="G41"/>
  <c r="F41"/>
  <c r="H39"/>
  <c r="G39"/>
  <c r="F39"/>
  <c r="H38"/>
  <c r="G38"/>
  <c r="F38"/>
  <c r="H36"/>
  <c r="G36"/>
  <c r="F36"/>
  <c r="H35"/>
  <c r="G35"/>
  <c r="F35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G525" l="1"/>
  <c r="K30" i="3"/>
  <c r="F531" i="7"/>
  <c r="H534"/>
  <c r="F537"/>
  <c r="H540"/>
  <c r="F543"/>
  <c r="H546"/>
  <c r="H531"/>
  <c r="F540"/>
  <c r="F546"/>
  <c r="H549"/>
  <c r="F534"/>
  <c r="H537"/>
  <c r="H543"/>
  <c r="H528"/>
  <c r="H525"/>
  <c r="G531"/>
  <c r="G537"/>
  <c r="G543"/>
  <c r="G549"/>
  <c r="G521"/>
  <c r="G517"/>
  <c r="H514"/>
  <c r="H519"/>
  <c r="H515"/>
  <c r="F549"/>
  <c r="G522"/>
  <c r="G518"/>
  <c r="G514"/>
  <c r="H520"/>
  <c r="H516"/>
  <c r="F525"/>
  <c r="G528"/>
  <c r="G534"/>
  <c r="G540"/>
  <c r="G546"/>
  <c r="G519"/>
  <c r="G515"/>
  <c r="H521"/>
  <c r="H517"/>
  <c r="F528"/>
  <c r="G520"/>
  <c r="G516"/>
  <c r="H522"/>
  <c r="H518"/>
  <c r="K18" i="3"/>
  <c r="N30"/>
  <c r="H18"/>
  <c r="N18"/>
  <c r="F520" i="7"/>
  <c r="F516"/>
  <c r="F521"/>
  <c r="F517"/>
  <c r="F522"/>
  <c r="F518"/>
  <c r="F514"/>
  <c r="F519"/>
  <c r="F515"/>
  <c r="H506"/>
  <c r="G505"/>
  <c r="H510"/>
  <c r="H505"/>
  <c r="G508"/>
  <c r="H509"/>
  <c r="G512"/>
  <c r="H513"/>
  <c r="F596"/>
  <c r="G513"/>
  <c r="G506"/>
  <c r="H507"/>
  <c r="G510"/>
  <c r="H511"/>
  <c r="G509"/>
  <c r="G507"/>
  <c r="H508"/>
  <c r="G511"/>
  <c r="H512"/>
  <c r="G584"/>
  <c r="I17" i="3" s="1"/>
  <c r="F24"/>
  <c r="H584" i="7"/>
  <c r="L17" i="3" s="1"/>
  <c r="H596" i="7"/>
  <c r="L24" i="3" s="1"/>
  <c r="G596" i="7"/>
  <c r="I24" i="3" s="1"/>
  <c r="F584" i="7"/>
  <c r="F17" i="3" s="1"/>
  <c r="D556" i="7"/>
  <c r="D558"/>
  <c r="D557"/>
  <c r="F505"/>
  <c r="F507"/>
  <c r="F513"/>
  <c r="F506"/>
  <c r="F508"/>
  <c r="F510"/>
  <c r="F512"/>
  <c r="F509"/>
  <c r="F511"/>
  <c r="E353"/>
  <c r="E354"/>
  <c r="E356"/>
  <c r="E357"/>
  <c r="E359"/>
  <c r="E360"/>
  <c r="E362"/>
  <c r="E363"/>
  <c r="E365"/>
  <c r="E366"/>
  <c r="G23"/>
  <c r="F24"/>
  <c r="H24"/>
  <c r="G25"/>
  <c r="F26"/>
  <c r="H26"/>
  <c r="G27"/>
  <c r="F28"/>
  <c r="H28"/>
  <c r="G29"/>
  <c r="F30"/>
  <c r="H30"/>
  <c r="G31"/>
  <c r="F23"/>
  <c r="H23"/>
  <c r="G24"/>
  <c r="F25"/>
  <c r="H25"/>
  <c r="G26"/>
  <c r="F27"/>
  <c r="H27"/>
  <c r="G28"/>
  <c r="F29"/>
  <c r="H29"/>
  <c r="G30"/>
  <c r="F31"/>
  <c r="H31"/>
  <c r="H243"/>
  <c r="H317"/>
  <c r="H142"/>
  <c r="H208"/>
  <c r="H224"/>
  <c r="H233"/>
  <c r="H237"/>
  <c r="F240"/>
  <c r="H240"/>
  <c r="G243"/>
  <c r="H75"/>
  <c r="H114"/>
  <c r="H130"/>
  <c r="F139"/>
  <c r="H139"/>
  <c r="G142"/>
  <c r="F281"/>
  <c r="H301"/>
  <c r="F310"/>
  <c r="H313"/>
  <c r="G317"/>
  <c r="G340" s="1"/>
  <c r="F317"/>
  <c r="F371"/>
  <c r="F377"/>
  <c r="F384"/>
  <c r="F390"/>
  <c r="F396"/>
  <c r="H403"/>
  <c r="H409"/>
  <c r="H416"/>
  <c r="H422"/>
  <c r="F480"/>
  <c r="F486"/>
  <c r="H492"/>
  <c r="G588"/>
  <c r="I19" i="3" s="1"/>
  <c r="I18" s="1"/>
  <c r="H601" i="7"/>
  <c r="L26" i="3" s="1"/>
  <c r="F598" i="7"/>
  <c r="F25" i="3" s="1"/>
  <c r="G598" i="7"/>
  <c r="I25" i="3" s="1"/>
  <c r="H603" i="7"/>
  <c r="L27" i="3" s="1"/>
  <c r="F603" i="7"/>
  <c r="F27" i="3" s="1"/>
  <c r="G603" i="7"/>
  <c r="I27" i="3" s="1"/>
  <c r="H611" i="7"/>
  <c r="L31" i="3" s="1"/>
  <c r="L30" s="1"/>
  <c r="H66" i="7"/>
  <c r="H72"/>
  <c r="G75"/>
  <c r="H162"/>
  <c r="F171"/>
  <c r="H174"/>
  <c r="F205"/>
  <c r="H205"/>
  <c r="G208"/>
  <c r="F262"/>
  <c r="H272"/>
  <c r="H275"/>
  <c r="F278"/>
  <c r="H278"/>
  <c r="H368"/>
  <c r="H374"/>
  <c r="H380"/>
  <c r="H387"/>
  <c r="H393"/>
  <c r="H400"/>
  <c r="F406"/>
  <c r="F412"/>
  <c r="F419"/>
  <c r="H476"/>
  <c r="H483"/>
  <c r="F489"/>
  <c r="H88"/>
  <c r="H104"/>
  <c r="F107"/>
  <c r="H107"/>
  <c r="F110"/>
  <c r="G114"/>
  <c r="H152"/>
  <c r="F158"/>
  <c r="H158"/>
  <c r="G162"/>
  <c r="F217"/>
  <c r="H221"/>
  <c r="G224"/>
  <c r="F224"/>
  <c r="H253"/>
  <c r="H256"/>
  <c r="F259"/>
  <c r="H259"/>
  <c r="H288"/>
  <c r="H294"/>
  <c r="F297"/>
  <c r="G301"/>
  <c r="H326"/>
  <c r="H329"/>
  <c r="G368"/>
  <c r="F368"/>
  <c r="G374"/>
  <c r="F374"/>
  <c r="G380"/>
  <c r="F380"/>
  <c r="G387"/>
  <c r="F387"/>
  <c r="G393"/>
  <c r="F393"/>
  <c r="G400"/>
  <c r="F400"/>
  <c r="G403"/>
  <c r="G409"/>
  <c r="F409"/>
  <c r="G416"/>
  <c r="F416"/>
  <c r="G422"/>
  <c r="F422"/>
  <c r="F425"/>
  <c r="F432"/>
  <c r="H432"/>
  <c r="F438"/>
  <c r="H438"/>
  <c r="F444"/>
  <c r="H444"/>
  <c r="F451"/>
  <c r="H451"/>
  <c r="F457"/>
  <c r="H457"/>
  <c r="F464"/>
  <c r="H464"/>
  <c r="F470"/>
  <c r="H470"/>
  <c r="G476"/>
  <c r="F476"/>
  <c r="G483"/>
  <c r="F483"/>
  <c r="G486"/>
  <c r="G492"/>
  <c r="F492"/>
  <c r="H82"/>
  <c r="F85"/>
  <c r="H85"/>
  <c r="G88"/>
  <c r="H120"/>
  <c r="F123"/>
  <c r="H123"/>
  <c r="F126"/>
  <c r="G130"/>
  <c r="G133"/>
  <c r="H149"/>
  <c r="G152"/>
  <c r="F152"/>
  <c r="H165"/>
  <c r="F168"/>
  <c r="H168"/>
  <c r="H211"/>
  <c r="F214"/>
  <c r="H214"/>
  <c r="F230"/>
  <c r="H230"/>
  <c r="G233"/>
  <c r="F249"/>
  <c r="H249"/>
  <c r="G253"/>
  <c r="H265"/>
  <c r="F269"/>
  <c r="H269"/>
  <c r="G272"/>
  <c r="H285"/>
  <c r="G288"/>
  <c r="F288"/>
  <c r="H304"/>
  <c r="F307"/>
  <c r="H307"/>
  <c r="F323"/>
  <c r="H323"/>
  <c r="G326"/>
  <c r="H428"/>
  <c r="H435"/>
  <c r="H441"/>
  <c r="H448"/>
  <c r="H454"/>
  <c r="H460"/>
  <c r="H467"/>
  <c r="G66"/>
  <c r="G69"/>
  <c r="F78"/>
  <c r="H78"/>
  <c r="F91"/>
  <c r="H91"/>
  <c r="F98"/>
  <c r="F101"/>
  <c r="H101"/>
  <c r="G104"/>
  <c r="F117"/>
  <c r="H117"/>
  <c r="G120"/>
  <c r="F136"/>
  <c r="H136"/>
  <c r="F146"/>
  <c r="H146"/>
  <c r="G149"/>
  <c r="F155"/>
  <c r="H155"/>
  <c r="G165"/>
  <c r="F165"/>
  <c r="H171"/>
  <c r="G174"/>
  <c r="G211"/>
  <c r="F211"/>
  <c r="H217"/>
  <c r="G221"/>
  <c r="F227"/>
  <c r="H227"/>
  <c r="G237"/>
  <c r="F237"/>
  <c r="F246"/>
  <c r="H246"/>
  <c r="G256"/>
  <c r="F256"/>
  <c r="H262"/>
  <c r="G265"/>
  <c r="G275"/>
  <c r="F275"/>
  <c r="H281"/>
  <c r="G285"/>
  <c r="F291"/>
  <c r="H291"/>
  <c r="G294"/>
  <c r="G304"/>
  <c r="F304"/>
  <c r="H310"/>
  <c r="G313"/>
  <c r="F320"/>
  <c r="H320"/>
  <c r="G329"/>
  <c r="F329"/>
  <c r="H371"/>
  <c r="H377"/>
  <c r="H384"/>
  <c r="H390"/>
  <c r="H396"/>
  <c r="H406"/>
  <c r="H412"/>
  <c r="H419"/>
  <c r="G428"/>
  <c r="F428"/>
  <c r="G435"/>
  <c r="F435"/>
  <c r="G441"/>
  <c r="F441"/>
  <c r="G448"/>
  <c r="F448"/>
  <c r="G454"/>
  <c r="F454"/>
  <c r="G460"/>
  <c r="F460"/>
  <c r="G467"/>
  <c r="F467"/>
  <c r="F473"/>
  <c r="H473"/>
  <c r="H480"/>
  <c r="H489"/>
  <c r="F28" i="3"/>
  <c r="G606" i="7"/>
  <c r="I28" i="3" s="1"/>
  <c r="H606" i="7"/>
  <c r="L28" i="3" s="1"/>
  <c r="F611" i="7"/>
  <c r="F31" i="3" s="1"/>
  <c r="F30" s="1"/>
  <c r="I31"/>
  <c r="I30" s="1"/>
  <c r="F66" i="7"/>
  <c r="F69"/>
  <c r="H69"/>
  <c r="G72"/>
  <c r="F75"/>
  <c r="G78"/>
  <c r="F82"/>
  <c r="G85"/>
  <c r="F88"/>
  <c r="G91"/>
  <c r="G94"/>
  <c r="G98"/>
  <c r="G101"/>
  <c r="F104"/>
  <c r="G107"/>
  <c r="F114"/>
  <c r="G117"/>
  <c r="F120"/>
  <c r="G123"/>
  <c r="G126"/>
  <c r="F130"/>
  <c r="H133"/>
  <c r="G136"/>
  <c r="G139"/>
  <c r="F142"/>
  <c r="G146"/>
  <c r="F149"/>
  <c r="G155"/>
  <c r="G158"/>
  <c r="G168"/>
  <c r="G171"/>
  <c r="F174"/>
  <c r="G205"/>
  <c r="F208"/>
  <c r="G214"/>
  <c r="G217"/>
  <c r="F221"/>
  <c r="G227"/>
  <c r="G230"/>
  <c r="F233"/>
  <c r="G240"/>
  <c r="F243"/>
  <c r="G246"/>
  <c r="G249"/>
  <c r="F253"/>
  <c r="G259"/>
  <c r="G262"/>
  <c r="F265"/>
  <c r="G269"/>
  <c r="F272"/>
  <c r="G278"/>
  <c r="G281"/>
  <c r="F285"/>
  <c r="G291"/>
  <c r="F294"/>
  <c r="F301"/>
  <c r="G307"/>
  <c r="G310"/>
  <c r="F313"/>
  <c r="G320"/>
  <c r="G323"/>
  <c r="F326"/>
  <c r="G371"/>
  <c r="G377"/>
  <c r="G384"/>
  <c r="G390"/>
  <c r="G396"/>
  <c r="F403"/>
  <c r="G406"/>
  <c r="G412"/>
  <c r="G419"/>
  <c r="G425"/>
  <c r="G432"/>
  <c r="G438"/>
  <c r="G444"/>
  <c r="G451"/>
  <c r="G457"/>
  <c r="G464"/>
  <c r="G470"/>
  <c r="G473"/>
  <c r="G480"/>
  <c r="H486"/>
  <c r="G489"/>
  <c r="F588"/>
  <c r="F19" i="3" s="1"/>
  <c r="F18" s="1"/>
  <c r="H588" i="7"/>
  <c r="L19" i="3" s="1"/>
  <c r="L18" s="1"/>
  <c r="F601" i="7"/>
  <c r="F26" i="3" s="1"/>
  <c r="G601" i="7"/>
  <c r="I26" i="3" s="1"/>
  <c r="H598" i="7"/>
  <c r="L25" i="3" s="1"/>
  <c r="K22"/>
  <c r="N22"/>
  <c r="K11"/>
  <c r="N11"/>
  <c r="H110" i="7"/>
  <c r="H425"/>
  <c r="H98"/>
  <c r="H126"/>
  <c r="F133"/>
  <c r="G110"/>
  <c r="F352"/>
  <c r="H594"/>
  <c r="L23" i="3" s="1"/>
  <c r="L22" s="1"/>
  <c r="G594" i="7"/>
  <c r="I23" i="3" s="1"/>
  <c r="F355" i="7"/>
  <c r="F594"/>
  <c r="F23" i="3" s="1"/>
  <c r="H198" i="7"/>
  <c r="G358"/>
  <c r="H358"/>
  <c r="G364"/>
  <c r="H364"/>
  <c r="F94"/>
  <c r="G34"/>
  <c r="G82"/>
  <c r="F56"/>
  <c r="G59"/>
  <c r="H62"/>
  <c r="F72"/>
  <c r="F43"/>
  <c r="H43"/>
  <c r="H50"/>
  <c r="F53"/>
  <c r="H53"/>
  <c r="G53"/>
  <c r="H94"/>
  <c r="H192"/>
  <c r="G195"/>
  <c r="H195"/>
  <c r="F195"/>
  <c r="F198"/>
  <c r="G198"/>
  <c r="G355"/>
  <c r="H355"/>
  <c r="G361"/>
  <c r="H361"/>
  <c r="F361"/>
  <c r="H37"/>
  <c r="F40"/>
  <c r="H40"/>
  <c r="G40"/>
  <c r="G46"/>
  <c r="H56"/>
  <c r="F192"/>
  <c r="G192"/>
  <c r="G352"/>
  <c r="H352"/>
  <c r="F358"/>
  <c r="F364"/>
  <c r="F162"/>
  <c r="F34"/>
  <c r="H34"/>
  <c r="G37"/>
  <c r="F37"/>
  <c r="G43"/>
  <c r="F46"/>
  <c r="H46"/>
  <c r="G50"/>
  <c r="F50"/>
  <c r="G56"/>
  <c r="F59"/>
  <c r="H59"/>
  <c r="G62"/>
  <c r="F62"/>
  <c r="G189"/>
  <c r="H189"/>
  <c r="F189"/>
  <c r="G201"/>
  <c r="H201"/>
  <c r="F201"/>
  <c r="D532"/>
  <c r="D531"/>
  <c r="D533"/>
  <c r="G582"/>
  <c r="I16" i="3" s="1"/>
  <c r="H582" i="7"/>
  <c r="L16" i="3" s="1"/>
  <c r="F582" i="7"/>
  <c r="F16" i="3" s="1"/>
  <c r="F22" l="1"/>
  <c r="I22"/>
  <c r="F186" i="7"/>
  <c r="G186"/>
  <c r="I13" i="3" s="1"/>
  <c r="H523" i="7"/>
  <c r="L14" i="3" s="1"/>
  <c r="F523" i="7"/>
  <c r="F14" i="3" s="1"/>
  <c r="H186" i="7"/>
  <c r="G523"/>
  <c r="I14" i="3" s="1"/>
  <c r="F580" i="7"/>
  <c r="F15" i="3" s="1"/>
  <c r="H580" i="7"/>
  <c r="L15" i="3" s="1"/>
  <c r="D560" i="7"/>
  <c r="J37" i="3"/>
  <c r="M37"/>
  <c r="G37"/>
  <c r="D535" i="7"/>
  <c r="D536"/>
  <c r="D561"/>
  <c r="D559"/>
  <c r="D534"/>
  <c r="I12" i="3" l="1"/>
  <c r="I11" s="1"/>
  <c r="L13"/>
  <c r="L12" s="1"/>
  <c r="L11" s="1"/>
  <c r="D563" i="7"/>
  <c r="D538"/>
  <c r="F13" i="3"/>
  <c r="F12" s="1"/>
  <c r="F11" s="1"/>
  <c r="D564" i="7"/>
  <c r="D539"/>
  <c r="D562"/>
  <c r="D537"/>
  <c r="D566" l="1"/>
  <c r="D541"/>
  <c r="D565"/>
  <c r="D540"/>
  <c r="D567"/>
  <c r="D542"/>
  <c r="D569" l="1"/>
  <c r="D544"/>
  <c r="D570"/>
  <c r="D545"/>
  <c r="D568"/>
  <c r="D543"/>
  <c r="D572" l="1"/>
  <c r="D547"/>
  <c r="D571"/>
  <c r="D546"/>
  <c r="D573"/>
  <c r="D548"/>
  <c r="D575" l="1"/>
  <c r="D550"/>
  <c r="D576"/>
  <c r="D551"/>
  <c r="D574"/>
  <c r="D549"/>
  <c r="D578" l="1"/>
  <c r="D577"/>
  <c r="D579"/>
</calcChain>
</file>

<file path=xl/comments1.xml><?xml version="1.0" encoding="utf-8"?>
<comments xmlns="http://schemas.openxmlformats.org/spreadsheetml/2006/main">
  <authors>
    <author>BalzhinimaevaDD</author>
  </authors>
  <commentList>
    <comment ref="F177" authorId="0">
      <text>
        <r>
          <rPr>
            <b/>
            <sz val="9"/>
            <color indexed="81"/>
            <rFont val="Tahoma"/>
            <family val="2"/>
            <charset val="204"/>
          </rPr>
          <t>BalzhinimaevaDD:</t>
        </r>
        <r>
          <rPr>
            <sz val="9"/>
            <color indexed="81"/>
            <rFont val="Tahoma"/>
            <family val="2"/>
            <charset val="204"/>
          </rPr>
          <t xml:space="preserve">
Это пример. Просчитать в зависимости от количества показателей качества по услуге</t>
        </r>
      </text>
    </comment>
    <comment ref="F332" authorId="0">
      <text>
        <r>
          <rPr>
            <b/>
            <sz val="9"/>
            <color indexed="81"/>
            <rFont val="Tahoma"/>
            <family val="2"/>
            <charset val="204"/>
          </rPr>
          <t>BalzhinimaevaDD:</t>
        </r>
        <r>
          <rPr>
            <sz val="9"/>
            <color indexed="81"/>
            <rFont val="Tahoma"/>
            <family val="2"/>
            <charset val="204"/>
          </rPr>
          <t xml:space="preserve">
Это пример. Просчитать в зависимости от количества показателей объема по услуге</t>
        </r>
      </text>
    </comment>
    <comment ref="F495" authorId="0">
      <text>
        <r>
          <rPr>
            <b/>
            <sz val="9"/>
            <color indexed="81"/>
            <rFont val="Tahoma"/>
            <family val="2"/>
            <charset val="204"/>
          </rPr>
          <t>BalzhinimaevaDD:</t>
        </r>
        <r>
          <rPr>
            <sz val="9"/>
            <color indexed="81"/>
            <rFont val="Tahoma"/>
            <family val="2"/>
            <charset val="204"/>
          </rPr>
          <t xml:space="preserve">
Это пример. Просчитать в зависимости от количества показателей объема по работе
</t>
        </r>
      </text>
    </comment>
  </commentList>
</comments>
</file>

<file path=xl/sharedStrings.xml><?xml version="1.0" encoding="utf-8"?>
<sst xmlns="http://schemas.openxmlformats.org/spreadsheetml/2006/main" count="2151" uniqueCount="1119">
  <si>
    <t>ПОКАЗАТЕЛИ</t>
  </si>
  <si>
    <t>для оценки эффективности деятельности</t>
  </si>
  <si>
    <t>государственного учреждения</t>
  </si>
  <si>
    <t>(наименование исполнительного органа государственной власти)</t>
  </si>
  <si>
    <t>(наименование государственного учреждения)</t>
  </si>
  <si>
    <t>Наименование показателя</t>
  </si>
  <si>
    <t>Код</t>
  </si>
  <si>
    <t>Ед. изм.</t>
  </si>
  <si>
    <t xml:space="preserve">Значение (абс.) и динамика показателя </t>
  </si>
  <si>
    <t>год, предшествующий отчетному</t>
  </si>
  <si>
    <t>отчетный финансовый год</t>
  </si>
  <si>
    <t>текущий финансовый год</t>
  </si>
  <si>
    <t>абс.</t>
  </si>
  <si>
    <t>относит. (5/4)</t>
  </si>
  <si>
    <t>относит. (7/5)</t>
  </si>
  <si>
    <t>Показатели государственных заданий:</t>
  </si>
  <si>
    <t>…</t>
  </si>
  <si>
    <t>Количество фактических получателей государственных услуг - всего</t>
  </si>
  <si>
    <t>чел./ единиц</t>
  </si>
  <si>
    <t>в том числе:</t>
  </si>
  <si>
    <t>- количество фактических получателей государственных услуг на бюджетной и частично платной основе</t>
  </si>
  <si>
    <t>-"-</t>
  </si>
  <si>
    <t>- количество фактических получателей государственных услуг на внебюджетной основе - всего</t>
  </si>
  <si>
    <t>из них:</t>
  </si>
  <si>
    <t>- количество фактических получателей государственных услуг на платной основе</t>
  </si>
  <si>
    <t>- количество фактических получателей государственных услуг за счет средств внебюджетного фонда</t>
  </si>
  <si>
    <t>Количество получателей гос. услуг удовлетворенных их качеством</t>
  </si>
  <si>
    <t>чел.</t>
  </si>
  <si>
    <t>Финансово-хозяйственная деятельность гос. учреждения</t>
  </si>
  <si>
    <t>Доходы - всего</t>
  </si>
  <si>
    <t>тыс. руб.</t>
  </si>
  <si>
    <t>Доходы от оказания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поступления от иной приносящей доход деятельности - всего</t>
  </si>
  <si>
    <t>- субсидии на иные цели</t>
  </si>
  <si>
    <t>Расходы - всего</t>
  </si>
  <si>
    <t>Оплата труда и начисления на оплату труда - всего</t>
  </si>
  <si>
    <t>- в том числе за счет платных услуг</t>
  </si>
  <si>
    <t>- заработная плата</t>
  </si>
  <si>
    <t>- прочие выплаты</t>
  </si>
  <si>
    <t>- начисления на выплаты по оплате труда</t>
  </si>
  <si>
    <t>Приобретение услуг</t>
  </si>
  <si>
    <t>- услуги связи</t>
  </si>
  <si>
    <t>- транспортные услуги</t>
  </si>
  <si>
    <t>- коммунальные услуги</t>
  </si>
  <si>
    <t>- услуги по содержанию имущества</t>
  </si>
  <si>
    <t>- прочие услуги</t>
  </si>
  <si>
    <t>Пособия по социальной помощи населению</t>
  </si>
  <si>
    <t>Прочие расходы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</si>
  <si>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</si>
  <si>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</si>
  <si>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</si>
  <si>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Приобретение ценных бумаг (для государственных бюджетных и государственных автономных учреждений в случаях, установленных федеральными законами)</t>
  </si>
  <si>
    <t>Иные выплаты, не запрещенные законодательством РФ</t>
  </si>
  <si>
    <t>Наличие остатков средств, предоставленных государственному учреждению на начало года, - всего:</t>
  </si>
  <si>
    <t>в том числе из республиканского бюджета в соответствии с абзацем первым пункта 1 статьи 78.1 Бюджетного кодекса РФ, при условии выполнения показателей государственного задания</t>
  </si>
  <si>
    <t>Фактические затраты на оказание гос. услуги 1</t>
  </si>
  <si>
    <t>Кассовые расходы:</t>
  </si>
  <si>
    <t>Кассовые расходы в I квартале</t>
  </si>
  <si>
    <t>Кассовые расходы в II квартале</t>
  </si>
  <si>
    <t>Кассовые расходы в III квартале</t>
  </si>
  <si>
    <t>Кассовые расходы в IV квартале</t>
  </si>
  <si>
    <t>Кредиторская и дебиторская задолженность</t>
  </si>
  <si>
    <t>Кредиторская задолженность на конец года - всего</t>
  </si>
  <si>
    <t>в том числе просроченная</t>
  </si>
  <si>
    <t>Дебиторская задолженность на конец года - всего</t>
  </si>
  <si>
    <t>- за счет внебюджетных фондов</t>
  </si>
  <si>
    <t>Кадровая работа гос. учреждения</t>
  </si>
  <si>
    <t>Среднесписочная численность работников</t>
  </si>
  <si>
    <t>Средняя заработная плата работников за счет всех источников</t>
  </si>
  <si>
    <t>Управление имуществом</t>
  </si>
  <si>
    <t xml:space="preserve">Фактическая пропускная способность </t>
  </si>
  <si>
    <t>Плановая пропускная способность учреждения (мощность учреждения)</t>
  </si>
  <si>
    <t>Износ основных фондов - всего</t>
  </si>
  <si>
    <t>- здания и сооружения</t>
  </si>
  <si>
    <t>%</t>
  </si>
  <si>
    <t>- машины и оборудование</t>
  </si>
  <si>
    <t>Стоимость восстановления основных фондов</t>
  </si>
  <si>
    <t>Руководитель государственного</t>
  </si>
  <si>
    <t>Руководитель исполнительного органа</t>
  </si>
  <si>
    <t>Форма 1</t>
  </si>
  <si>
    <t>Форма 2</t>
  </si>
  <si>
    <t>РАСЧЕТ АНАЛИТИЧЕСКИХ ПОКАЗАТЕЛЕЙ</t>
  </si>
  <si>
    <t>эффективности деятельности государственного учреждения</t>
  </si>
  <si>
    <t>Показатель</t>
  </si>
  <si>
    <t>Формула</t>
  </si>
  <si>
    <t>Код строки</t>
  </si>
  <si>
    <t>Код строки ф. №1</t>
  </si>
  <si>
    <t>Значение</t>
  </si>
  <si>
    <t>Год, предшествующий отчетному</t>
  </si>
  <si>
    <t>Отчетный финансовый год</t>
  </si>
  <si>
    <t>Показатели основной деятельности государственного учреждения</t>
  </si>
  <si>
    <r>
      <t>Суб</t>
    </r>
    <r>
      <rPr>
        <vertAlign val="subscript"/>
        <sz val="12"/>
        <color theme="1"/>
        <rFont val="Times New Roman"/>
        <family val="1"/>
        <charset val="204"/>
      </rPr>
      <t>1</t>
    </r>
  </si>
  <si>
    <r>
      <t>Суб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</si>
  <si>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</si>
  <si>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</si>
  <si>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Показатель качества 1 по гос. услуге 1</t>
  </si>
  <si>
    <t>Оценка качества оказания гос. услуги 1</t>
  </si>
  <si>
    <r>
      <t>K1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</si>
  <si>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 xml:space="preserve">(К1 </t>
    </r>
    <r>
      <rPr>
        <vertAlign val="subscript"/>
        <sz val="12"/>
        <color rgb="FF000000"/>
        <rFont val="Times New Roman"/>
        <family val="1"/>
        <charset val="204"/>
      </rPr>
      <t>i</t>
    </r>
    <r>
      <rPr>
        <sz val="12"/>
        <color rgb="FF000000"/>
        <rFont val="Times New Roman"/>
        <family val="1"/>
        <charset val="204"/>
      </rPr>
      <t xml:space="preserve"> + К1</t>
    </r>
    <r>
      <rPr>
        <vertAlign val="subscript"/>
        <sz val="12"/>
        <color rgb="FF000000"/>
        <rFont val="Times New Roman"/>
        <family val="1"/>
        <charset val="204"/>
      </rPr>
      <t>i+1</t>
    </r>
    <r>
      <rPr>
        <sz val="12"/>
        <color rgb="FF000000"/>
        <rFont val="Times New Roman"/>
        <family val="1"/>
        <charset val="204"/>
      </rPr>
      <t xml:space="preserve">+ К1 </t>
    </r>
    <r>
      <rPr>
        <vertAlign val="subscript"/>
        <sz val="12"/>
        <color rgb="FF000000"/>
        <rFont val="Times New Roman"/>
        <family val="1"/>
        <charset val="204"/>
      </rPr>
      <t>iN</t>
    </r>
    <r>
      <rPr>
        <sz val="12"/>
        <color rgb="FF000000"/>
        <rFont val="Times New Roman"/>
        <family val="1"/>
        <charset val="204"/>
      </rPr>
      <t>)/N</t>
    </r>
  </si>
  <si>
    <t>Оценка качества оказания гос. услуги 2</t>
  </si>
  <si>
    <r>
      <t>K1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</si>
  <si>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Выполнение гос. задания по показателям качества гос. услуг</t>
  </si>
  <si>
    <t>Е1</t>
  </si>
  <si>
    <r>
      <t>(</t>
    </r>
    <r>
      <rPr>
        <sz val="12"/>
        <color rgb="FF000000"/>
        <rFont val="Times New Roman"/>
        <family val="1"/>
        <charset val="204"/>
      </rPr>
      <t>K1</t>
    </r>
    <r>
      <rPr>
        <vertAlign val="superscript"/>
        <sz val="12"/>
        <color rgb="FF000000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>) + (</t>
    </r>
    <r>
      <rPr>
        <sz val="12"/>
        <color rgb="FF000000"/>
        <rFont val="Times New Roman"/>
        <family val="1"/>
        <charset val="204"/>
      </rPr>
      <t>K1</t>
    </r>
    <r>
      <rPr>
        <vertAlign val="superscript"/>
        <sz val="12"/>
        <color rgb="FF000000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>) + …+ (</t>
    </r>
    <r>
      <rPr>
        <sz val="12"/>
        <color rgb="FF000000"/>
        <rFont val="Times New Roman"/>
        <family val="1"/>
        <charset val="204"/>
      </rPr>
      <t>K1</t>
    </r>
    <r>
      <rPr>
        <vertAlign val="superscript"/>
        <sz val="12"/>
        <color rgb="FF000000"/>
        <rFont val="Times New Roman"/>
        <family val="1"/>
        <charset val="204"/>
      </rPr>
      <t xml:space="preserve">n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n </t>
    </r>
    <r>
      <rPr>
        <sz val="12"/>
        <color theme="1"/>
        <rFont val="Times New Roman"/>
        <family val="1"/>
        <charset val="204"/>
      </rPr>
      <t>)</t>
    </r>
  </si>
  <si>
    <t>Оценка полноты объема оказания гос. услуги 1</t>
  </si>
  <si>
    <r>
      <t>K2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</si>
  <si>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 xml:space="preserve">(К2 </t>
    </r>
    <r>
      <rPr>
        <vertAlign val="subscript"/>
        <sz val="12"/>
        <color rgb="FF000000"/>
        <rFont val="Times New Roman"/>
        <family val="1"/>
        <charset val="204"/>
      </rPr>
      <t>i</t>
    </r>
    <r>
      <rPr>
        <sz val="12"/>
        <color rgb="FF000000"/>
        <rFont val="Times New Roman"/>
        <family val="1"/>
        <charset val="204"/>
      </rPr>
      <t xml:space="preserve"> + К2</t>
    </r>
    <r>
      <rPr>
        <vertAlign val="subscript"/>
        <sz val="12"/>
        <color rgb="FF000000"/>
        <rFont val="Times New Roman"/>
        <family val="1"/>
        <charset val="204"/>
      </rPr>
      <t>i+1</t>
    </r>
    <r>
      <rPr>
        <sz val="12"/>
        <color rgb="FF000000"/>
        <rFont val="Times New Roman"/>
        <family val="1"/>
        <charset val="204"/>
      </rPr>
      <t xml:space="preserve">+ К2 </t>
    </r>
    <r>
      <rPr>
        <vertAlign val="subscript"/>
        <sz val="12"/>
        <color rgb="FF000000"/>
        <rFont val="Times New Roman"/>
        <family val="1"/>
        <charset val="204"/>
      </rPr>
      <t>iN</t>
    </r>
    <r>
      <rPr>
        <sz val="12"/>
        <color rgb="FF000000"/>
        <rFont val="Times New Roman"/>
        <family val="1"/>
        <charset val="204"/>
      </rPr>
      <t>)/N</t>
    </r>
  </si>
  <si>
    <t>Оценка полноты объема оказания гос. услуги 2</t>
  </si>
  <si>
    <r>
      <t>K2</t>
    </r>
    <r>
      <rPr>
        <vertAlign val="superscript"/>
        <sz val="12"/>
        <color rgb="FF000000"/>
        <rFont val="Times New Roman"/>
        <family val="1"/>
        <charset val="204"/>
      </rPr>
      <t>2</t>
    </r>
  </si>
  <si>
    <r>
      <t>K4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</si>
  <si>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 xml:space="preserve">(К4 </t>
    </r>
    <r>
      <rPr>
        <vertAlign val="subscript"/>
        <sz val="12"/>
        <color rgb="FF000000"/>
        <rFont val="Times New Roman"/>
        <family val="1"/>
        <charset val="204"/>
      </rPr>
      <t>i</t>
    </r>
    <r>
      <rPr>
        <sz val="12"/>
        <color rgb="FF000000"/>
        <rFont val="Times New Roman"/>
        <family val="1"/>
        <charset val="204"/>
      </rPr>
      <t xml:space="preserve"> + К4</t>
    </r>
    <r>
      <rPr>
        <vertAlign val="subscript"/>
        <sz val="12"/>
        <color rgb="FF000000"/>
        <rFont val="Times New Roman"/>
        <family val="1"/>
        <charset val="204"/>
      </rPr>
      <t>i+1</t>
    </r>
    <r>
      <rPr>
        <sz val="12"/>
        <color rgb="FF000000"/>
        <rFont val="Times New Roman"/>
        <family val="1"/>
        <charset val="204"/>
      </rPr>
      <t xml:space="preserve">+ К4 </t>
    </r>
    <r>
      <rPr>
        <vertAlign val="subscript"/>
        <sz val="12"/>
        <color rgb="FF000000"/>
        <rFont val="Times New Roman"/>
        <family val="1"/>
        <charset val="204"/>
      </rPr>
      <t>iN</t>
    </r>
    <r>
      <rPr>
        <sz val="12"/>
        <color rgb="FF000000"/>
        <rFont val="Times New Roman"/>
        <family val="1"/>
        <charset val="204"/>
      </rPr>
      <t>)/N</t>
    </r>
  </si>
  <si>
    <r>
      <t>K4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</si>
  <si>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Выполнение гос. задания по показателям объема гос. услуг и работ</t>
  </si>
  <si>
    <r>
      <t>Е2</t>
    </r>
    <r>
      <rPr>
        <b/>
        <vertAlign val="subscript"/>
        <sz val="14"/>
        <color theme="1"/>
        <rFont val="Times New Roman"/>
        <family val="1"/>
        <charset val="204"/>
      </rPr>
      <t>3</t>
    </r>
  </si>
  <si>
    <r>
      <t>(</t>
    </r>
    <r>
      <rPr>
        <sz val="12"/>
        <color rgb="FF000000"/>
        <rFont val="Times New Roman"/>
        <family val="1"/>
        <charset val="204"/>
      </rPr>
      <t>K2</t>
    </r>
    <r>
      <rPr>
        <vertAlign val="superscript"/>
        <sz val="12"/>
        <color rgb="FF000000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>) + …+ (</t>
    </r>
    <r>
      <rPr>
        <sz val="12"/>
        <color rgb="FF000000"/>
        <rFont val="Times New Roman"/>
        <family val="1"/>
        <charset val="204"/>
      </rPr>
      <t>K2</t>
    </r>
    <r>
      <rPr>
        <vertAlign val="superscript"/>
        <sz val="12"/>
        <color rgb="FF000000"/>
        <rFont val="Times New Roman"/>
        <family val="1"/>
        <charset val="204"/>
      </rPr>
      <t xml:space="preserve">n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n </t>
    </r>
    <r>
      <rPr>
        <sz val="12"/>
        <color theme="1"/>
        <rFont val="Times New Roman"/>
        <family val="1"/>
        <charset val="204"/>
      </rPr>
      <t>) (</t>
    </r>
    <r>
      <rPr>
        <sz val="12"/>
        <color rgb="FF000000"/>
        <rFont val="Times New Roman"/>
        <family val="1"/>
        <charset val="204"/>
      </rPr>
      <t>K4</t>
    </r>
    <r>
      <rPr>
        <vertAlign val="superscript"/>
        <sz val="12"/>
        <color rgb="FF000000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>) + … + (</t>
    </r>
    <r>
      <rPr>
        <sz val="12"/>
        <color rgb="FF000000"/>
        <rFont val="Times New Roman"/>
        <family val="1"/>
        <charset val="204"/>
      </rPr>
      <t>K4</t>
    </r>
    <r>
      <rPr>
        <vertAlign val="superscript"/>
        <sz val="12"/>
        <color rgb="FF000000"/>
        <rFont val="Times New Roman"/>
        <family val="1"/>
        <charset val="204"/>
      </rPr>
      <t xml:space="preserve">n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n </t>
    </r>
    <r>
      <rPr>
        <sz val="12"/>
        <color theme="1"/>
        <rFont val="Times New Roman"/>
        <family val="1"/>
        <charset val="204"/>
      </rPr>
      <t>)</t>
    </r>
  </si>
  <si>
    <t>Оценка исполнения  по полноте и эффективности использования средств по гос. услуге 1</t>
  </si>
  <si>
    <t>Плановый объем средств на выполнение гос. задание по гос. услуге 1</t>
  </si>
  <si>
    <t>Оценка исполнения по полноте и эффективности использования средств по гос. работе 1</t>
  </si>
  <si>
    <t>Плановый объем средств на выполнение гос. задание по гос. работе 1</t>
  </si>
  <si>
    <t>Выполнение гос. задания по полноте и эффективности использования средств на оказание гос. услуг и работ</t>
  </si>
  <si>
    <r>
      <t>Е3</t>
    </r>
    <r>
      <rPr>
        <b/>
        <vertAlign val="subscript"/>
        <sz val="14"/>
        <color theme="1"/>
        <rFont val="Times New Roman"/>
        <family val="1"/>
        <charset val="204"/>
      </rPr>
      <t>3</t>
    </r>
  </si>
  <si>
    <r>
      <t>(</t>
    </r>
    <r>
      <rPr>
        <sz val="12"/>
        <color rgb="FF000000"/>
        <rFont val="Times New Roman"/>
        <family val="1"/>
        <charset val="204"/>
      </rPr>
      <t>K3</t>
    </r>
    <r>
      <rPr>
        <vertAlign val="superscript"/>
        <sz val="12"/>
        <color rgb="FF000000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>) + …+ (</t>
    </r>
    <r>
      <rPr>
        <sz val="12"/>
        <color rgb="FF000000"/>
        <rFont val="Times New Roman"/>
        <family val="1"/>
        <charset val="204"/>
      </rPr>
      <t>K3</t>
    </r>
    <r>
      <rPr>
        <vertAlign val="superscript"/>
        <sz val="12"/>
        <color rgb="FF000000"/>
        <rFont val="Times New Roman"/>
        <family val="1"/>
        <charset val="204"/>
      </rPr>
      <t xml:space="preserve">n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n </t>
    </r>
    <r>
      <rPr>
        <sz val="12"/>
        <color theme="1"/>
        <rFont val="Times New Roman"/>
        <family val="1"/>
        <charset val="204"/>
      </rPr>
      <t>) (</t>
    </r>
    <r>
      <rPr>
        <sz val="12"/>
        <color rgb="FF000000"/>
        <rFont val="Times New Roman"/>
        <family val="1"/>
        <charset val="204"/>
      </rPr>
      <t>K5</t>
    </r>
    <r>
      <rPr>
        <vertAlign val="superscript"/>
        <sz val="12"/>
        <color rgb="FF000000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>) + … + (</t>
    </r>
    <r>
      <rPr>
        <sz val="12"/>
        <color rgb="FF000000"/>
        <rFont val="Times New Roman"/>
        <family val="1"/>
        <charset val="204"/>
      </rPr>
      <t>K5</t>
    </r>
    <r>
      <rPr>
        <vertAlign val="superscript"/>
        <sz val="12"/>
        <color rgb="FF000000"/>
        <rFont val="Times New Roman"/>
        <family val="1"/>
        <charset val="204"/>
      </rPr>
      <t xml:space="preserve">n </t>
    </r>
    <r>
      <rPr>
        <sz val="12"/>
        <color theme="1"/>
        <rFont val="Times New Roman"/>
        <family val="1"/>
        <charset val="204"/>
      </rPr>
      <t xml:space="preserve">* 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 xml:space="preserve">n </t>
    </r>
    <r>
      <rPr>
        <sz val="12"/>
        <color theme="1"/>
        <rFont val="Times New Roman"/>
        <family val="1"/>
        <charset val="204"/>
      </rPr>
      <t>)</t>
    </r>
  </si>
  <si>
    <t xml:space="preserve">Общее количество получателей гос. услуг </t>
  </si>
  <si>
    <t>Доля получателей гос. услуг на платной основе от общего количества получателей</t>
  </si>
  <si>
    <t>Количество получателей гос. услуг на платной основе</t>
  </si>
  <si>
    <t xml:space="preserve">Доля потребителей, удовлетворенных качеством гос. услуг </t>
  </si>
  <si>
    <t>Показатели финансово-хозяйственной деятельности государственного учреждения</t>
  </si>
  <si>
    <t xml:space="preserve">Общий объем доходов </t>
  </si>
  <si>
    <t>Доля доходов от платных услуг от общего объема доходов</t>
  </si>
  <si>
    <t>Доходы от платных услуг</t>
  </si>
  <si>
    <t>Е4</t>
  </si>
  <si>
    <t>Е5</t>
  </si>
  <si>
    <t>Отношение кассовых расходов в IV квартале к среднему объему кассовых расходов за I-III кварталы отчетного года</t>
  </si>
  <si>
    <t>Е6</t>
  </si>
  <si>
    <t>Е7</t>
  </si>
  <si>
    <t>Показатели кадровой работы государственного учреждения</t>
  </si>
  <si>
    <r>
      <t>Ч</t>
    </r>
    <r>
      <rPr>
        <vertAlign val="subscript"/>
        <sz val="12"/>
        <color theme="1"/>
        <rFont val="Times New Roman"/>
        <family val="1"/>
        <charset val="204"/>
      </rPr>
      <t>раб.</t>
    </r>
  </si>
  <si>
    <t>Е8</t>
  </si>
  <si>
    <r>
      <t>Ч</t>
    </r>
    <r>
      <rPr>
        <vertAlign val="subscript"/>
        <sz val="12"/>
        <color theme="1"/>
        <rFont val="Times New Roman"/>
        <family val="1"/>
        <charset val="204"/>
      </rPr>
      <t>рук.</t>
    </r>
  </si>
  <si>
    <t>Коэффициент административного обеспечения</t>
  </si>
  <si>
    <t>Е9</t>
  </si>
  <si>
    <r>
      <t>Ч</t>
    </r>
    <r>
      <rPr>
        <vertAlign val="subscript"/>
        <sz val="12"/>
        <color theme="1"/>
        <rFont val="Times New Roman"/>
        <family val="1"/>
        <charset val="204"/>
      </rPr>
      <t>АУП.</t>
    </r>
  </si>
  <si>
    <t>Коэффициент основного обеспечения</t>
  </si>
  <si>
    <t>Е10</t>
  </si>
  <si>
    <r>
      <t>Ч</t>
    </r>
    <r>
      <rPr>
        <vertAlign val="subscript"/>
        <sz val="12"/>
        <color theme="1"/>
        <rFont val="Times New Roman"/>
        <family val="1"/>
        <charset val="204"/>
      </rPr>
      <t>потреб.</t>
    </r>
  </si>
  <si>
    <r>
      <t>Ч</t>
    </r>
    <r>
      <rPr>
        <vertAlign val="subscript"/>
        <sz val="12"/>
        <color theme="1"/>
        <rFont val="Times New Roman"/>
        <family val="1"/>
        <charset val="204"/>
      </rPr>
      <t>осн.перс.</t>
    </r>
  </si>
  <si>
    <t>Коэффициент технического обеспечения</t>
  </si>
  <si>
    <t>Е11</t>
  </si>
  <si>
    <r>
      <t>Ч</t>
    </r>
    <r>
      <rPr>
        <vertAlign val="subscript"/>
        <sz val="12"/>
        <color theme="1"/>
        <rFont val="Times New Roman"/>
        <family val="1"/>
        <charset val="204"/>
      </rPr>
      <t>техн.</t>
    </r>
  </si>
  <si>
    <t>Соотношение размера заработной платы руководителя учреждения к средней заработной плате работников учреждения за счет всех источников</t>
  </si>
  <si>
    <t>Е12</t>
  </si>
  <si>
    <r>
      <t>З</t>
    </r>
    <r>
      <rPr>
        <vertAlign val="subscript"/>
        <sz val="12"/>
        <color theme="1"/>
        <rFont val="Times New Roman"/>
        <family val="1"/>
        <charset val="204"/>
      </rPr>
      <t>рук.</t>
    </r>
  </si>
  <si>
    <r>
      <t>З</t>
    </r>
    <r>
      <rPr>
        <vertAlign val="subscript"/>
        <sz val="12"/>
        <color theme="1"/>
        <rFont val="Times New Roman"/>
        <family val="1"/>
        <charset val="204"/>
      </rPr>
      <t>раб.</t>
    </r>
  </si>
  <si>
    <t>Показатели учреждения по использованию имущества</t>
  </si>
  <si>
    <t>Соотношение фактической пропускной способности учреждения к плановой</t>
  </si>
  <si>
    <t>Фактическая пропускная способность</t>
  </si>
  <si>
    <r>
      <t>ПС</t>
    </r>
    <r>
      <rPr>
        <vertAlign val="subscript"/>
        <sz val="14"/>
        <color theme="1"/>
        <rFont val="Times New Roman"/>
        <family val="1"/>
        <charset val="204"/>
      </rPr>
      <t>факт</t>
    </r>
  </si>
  <si>
    <t>Плановая пропускная способность</t>
  </si>
  <si>
    <r>
      <t>ПС</t>
    </r>
    <r>
      <rPr>
        <vertAlign val="subscript"/>
        <sz val="14"/>
        <color theme="1"/>
        <rFont val="Times New Roman"/>
        <family val="1"/>
        <charset val="204"/>
      </rPr>
      <t>план.</t>
    </r>
  </si>
  <si>
    <t>Показатели отраслевой деятельности учреждения</t>
  </si>
  <si>
    <t>Руководитель исполнительного</t>
  </si>
  <si>
    <t>Среднесписочная  численность основного персонала</t>
  </si>
  <si>
    <t>Введение стимулирующих выплат для 100% работников в зависимости от достижения установленных показателей эффективности деятельности работников</t>
  </si>
  <si>
    <t>органа государственной власти ______________           ______________________________</t>
  </si>
  <si>
    <t>1.1.1.</t>
  </si>
  <si>
    <t>-</t>
  </si>
  <si>
    <t>1.1.2.</t>
  </si>
  <si>
    <t>1.1.3.</t>
  </si>
  <si>
    <t>1.2.</t>
  </si>
  <si>
    <t>1.3.</t>
  </si>
  <si>
    <t>Доля потребителей, удовлетворенных качеством государственных услуг, от общего количества получателей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</si>
  <si>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</si>
  <si>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</si>
  <si>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</si>
  <si>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</si>
  <si>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</si>
  <si>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</si>
  <si>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</si>
  <si>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</si>
  <si>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</si>
  <si>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</si>
  <si>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</si>
  <si>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1.1.</t>
  </si>
  <si>
    <t>Форма 3</t>
  </si>
  <si>
    <t>АНАЛИТИЧЕСКИЕ ПОКАЗАТЕЛИ</t>
  </si>
  <si>
    <t>№ п/п</t>
  </si>
  <si>
    <t>Код строки ф. №2</t>
  </si>
  <si>
    <t>Максимальная балльность</t>
  </si>
  <si>
    <t>Текущий финансовый год</t>
  </si>
  <si>
    <t>показатель</t>
  </si>
  <si>
    <t>баллы</t>
  </si>
  <si>
    <t>Показатели основной деятельности учреждения</t>
  </si>
  <si>
    <t>Выполнение государственного задания на оказание государственных услуг (выполнение работ)</t>
  </si>
  <si>
    <t>Показатели финансово-хозяйственной деятельности учреждения</t>
  </si>
  <si>
    <t>Показатели кадровой работы учреждения</t>
  </si>
  <si>
    <t>5.1.</t>
  </si>
  <si>
    <t>n</t>
  </si>
  <si>
    <t xml:space="preserve">                                (подпись)                      (расшифровка подписи)</t>
  </si>
  <si>
    <t>% достижения максимальной бальности</t>
  </si>
  <si>
    <t>Агрегированный показатель эффективности</t>
  </si>
  <si>
    <t>Штатная  численность основного персонала</t>
  </si>
  <si>
    <t>&lt;*&gt; там, где значение объема можно определить</t>
  </si>
  <si>
    <t xml:space="preserve">                                                 (подпись)     (расшифровка подписи)</t>
  </si>
  <si>
    <t xml:space="preserve">                                                         (подпись)     (расшифровка подписи)</t>
  </si>
  <si>
    <t xml:space="preserve">Коэффициент нормы управляемости </t>
  </si>
  <si>
    <t>Фактическое значение показателя качества 3</t>
  </si>
  <si>
    <t>Фактическое значение показателя качества 4</t>
  </si>
  <si>
    <t>Фактическое значение показателя качества 5</t>
  </si>
  <si>
    <t>Плановое значение показателя качества 3</t>
  </si>
  <si>
    <t>Плановое значение показателя качества 4</t>
  </si>
  <si>
    <t>Плановое значение показателя качества 5</t>
  </si>
  <si>
    <r>
      <t xml:space="preserve">по государственной работе 3: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</si>
  <si>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по государственной работе 4: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</si>
  <si>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по государственной работе 5: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</si>
  <si>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по государственной работе 6: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</si>
  <si>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по государственной работе 7: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</si>
  <si>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по государственной работе 8: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</si>
  <si>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по государственной работе 9: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</si>
  <si>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Фактические затраты на выполнение гос. работы 3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</si>
  <si>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Фактические затраты на выполнение гос. работы 4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</si>
  <si>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Фактические затраты на выполнение гос. работы 5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</si>
  <si>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Фактические затраты на выполнение гос. работы 6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</si>
  <si>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Фактические затраты на выполнение гос. работы 7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</si>
  <si>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Фактические затраты на выполнение гос. работы 8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</si>
  <si>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>Фактические затраты на выполнение гос. работы 9</t>
    </r>
    <r>
      <rPr>
        <b/>
        <sz val="12"/>
        <color theme="1"/>
        <rFont val="Times New Roman"/>
        <family val="1"/>
        <charset val="204"/>
      </rPr>
      <t xml:space="preserve"> (наименование работы)</t>
    </r>
  </si>
  <si>
    <t>Иные субсидии, предоставленные из бюджета</t>
  </si>
  <si>
    <t>- субсидии на осуществление капитальных вложений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</si>
  <si>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</si>
  <si>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</si>
  <si>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</si>
  <si>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Прочие доходы</t>
  </si>
  <si>
    <t>Доходы от операций с активами</t>
  </si>
  <si>
    <t>субсидия на выполнение государственного задания</t>
  </si>
  <si>
    <t>доходы от платных услуг</t>
  </si>
  <si>
    <t>поступления из внебюджетных фондов</t>
  </si>
  <si>
    <t>Штатная численность работников</t>
  </si>
  <si>
    <t>Фактические затраты на оказание гос. услуги 2</t>
  </si>
  <si>
    <t>Доля затрат на оказание гос. услуги 1</t>
  </si>
  <si>
    <t>Доля затрат на оказание гос. услуги 2</t>
  </si>
  <si>
    <t>4</t>
  </si>
  <si>
    <t>Фактические затраты на оказание гос. услуги 3</t>
  </si>
  <si>
    <r>
      <t>Суб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</si>
  <si>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Фактические затраты на оказание гос. услуги 4</t>
  </si>
  <si>
    <r>
      <t>Суб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</si>
  <si>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Фактические затраты на оказание гос. услуги 5</t>
  </si>
  <si>
    <r>
      <t>Суб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</si>
  <si>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Фактические затраты на оказание гос. услуги 6</t>
  </si>
  <si>
    <r>
      <t>Суб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</si>
  <si>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t>Фактические затраты на оказание гос. услуги 7</t>
  </si>
  <si>
    <r>
      <t>Суб</t>
    </r>
    <r>
      <rPr>
        <vertAlign val="subscript"/>
        <sz val="12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</si>
  <si>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>Фактические затраты на оказание гос. услуги 8</t>
  </si>
  <si>
    <r>
      <t>Суб</t>
    </r>
    <r>
      <rPr>
        <vertAlign val="subscript"/>
        <sz val="12"/>
        <color theme="1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</si>
  <si>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t>Фактические затраты на оказание гос. услуги 9</t>
  </si>
  <si>
    <r>
      <t>Суб</t>
    </r>
    <r>
      <rPr>
        <vertAlign val="subscript"/>
        <sz val="12"/>
        <color theme="1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</si>
  <si>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t>Доля затрат на оказание гос. услуги 3</t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</si>
  <si>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</si>
  <si>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Доля затрат на оказание гос. услуги 4</t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</si>
  <si>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</si>
  <si>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Доля затрат на оказание гос. услуги 5</t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</si>
  <si>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</si>
  <si>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Доля затрат на оказание гос. услуги 6</t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</si>
  <si>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</si>
  <si>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t>Доля затрат на оказание гос. услуги 7</t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</si>
  <si>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</si>
  <si>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>Доля затрат на оказание гос. услуги 8</t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</si>
  <si>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</si>
  <si>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t>Доля затрат на оказание гос. услуги 9</t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</si>
  <si>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</t>
    </r>
    <r>
      <rPr>
        <vertAlign val="superscript"/>
        <sz val="12"/>
        <color theme="1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</si>
  <si>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ф1</t>
    </r>
    <r>
      <rPr>
        <sz val="12"/>
        <color rgb="FF000000"/>
        <rFont val="Times New Roman"/>
        <family val="1"/>
        <charset val="204"/>
      </rPr>
      <t xml:space="preserve"> / К1 </t>
    </r>
    <r>
      <rPr>
        <vertAlign val="subscript"/>
        <sz val="12"/>
        <color rgb="FF000000"/>
        <rFont val="Times New Roman"/>
        <family val="1"/>
        <charset val="204"/>
      </rPr>
      <t>план.1</t>
    </r>
    <r>
      <rPr>
        <sz val="12"/>
        <color rgb="FF000000"/>
        <rFont val="Times New Roman"/>
        <family val="1"/>
        <charset val="204"/>
      </rPr>
      <t xml:space="preserve"> * 100%</t>
    </r>
  </si>
  <si>
    <t>Показатель качества 2 по гос. услуге 1</t>
  </si>
  <si>
    <r>
      <t>К1</t>
    </r>
    <r>
      <rPr>
        <vertAlign val="subscript"/>
        <sz val="12"/>
        <color rgb="FF000000"/>
        <rFont val="Times New Roman"/>
        <family val="1"/>
        <charset val="204"/>
      </rPr>
      <t>ф2</t>
    </r>
    <r>
      <rPr>
        <sz val="12"/>
        <color rgb="FF000000"/>
        <rFont val="Times New Roman"/>
        <family val="1"/>
        <charset val="204"/>
      </rPr>
      <t xml:space="preserve"> / К1 </t>
    </r>
    <r>
      <rPr>
        <vertAlign val="subscript"/>
        <sz val="12"/>
        <color rgb="FF000000"/>
        <rFont val="Times New Roman"/>
        <family val="1"/>
        <charset val="204"/>
      </rPr>
      <t>план.2</t>
    </r>
    <r>
      <rPr>
        <sz val="12"/>
        <color rgb="FF000000"/>
        <rFont val="Times New Roman"/>
        <family val="1"/>
        <charset val="204"/>
      </rPr>
      <t xml:space="preserve"> * 100%</t>
    </r>
  </si>
  <si>
    <t>Показатель качества 3 по гос. услуге 1</t>
  </si>
  <si>
    <r>
      <t>К1</t>
    </r>
    <r>
      <rPr>
        <vertAlign val="subscript"/>
        <sz val="12"/>
        <color rgb="FF000000"/>
        <rFont val="Times New Roman"/>
        <family val="1"/>
        <charset val="204"/>
      </rPr>
      <t>ф3</t>
    </r>
    <r>
      <rPr>
        <sz val="12"/>
        <color rgb="FF000000"/>
        <rFont val="Times New Roman"/>
        <family val="1"/>
        <charset val="204"/>
      </rPr>
      <t xml:space="preserve"> / К1 </t>
    </r>
    <r>
      <rPr>
        <vertAlign val="subscript"/>
        <sz val="12"/>
        <color rgb="FF000000"/>
        <rFont val="Times New Roman"/>
        <family val="1"/>
        <charset val="204"/>
      </rPr>
      <t>план.3</t>
    </r>
    <r>
      <rPr>
        <sz val="12"/>
        <color rgb="FF000000"/>
        <rFont val="Times New Roman"/>
        <family val="1"/>
        <charset val="204"/>
      </rPr>
      <t xml:space="preserve"> * 100%</t>
    </r>
  </si>
  <si>
    <r>
      <t xml:space="preserve">К1 </t>
    </r>
    <r>
      <rPr>
        <vertAlign val="subscript"/>
        <sz val="12"/>
        <color rgb="FF000000"/>
        <rFont val="Times New Roman"/>
        <family val="1"/>
        <charset val="204"/>
      </rPr>
      <t>1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</si>
  <si>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ф1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</si>
  <si>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план.1</t>
    </r>
  </si>
  <si>
    <r>
      <t xml:space="preserve">К1 </t>
    </r>
    <r>
      <rPr>
        <vertAlign val="subscript"/>
        <sz val="12"/>
        <color rgb="FF000000"/>
        <rFont val="Times New Roman"/>
        <family val="1"/>
        <charset val="204"/>
      </rPr>
      <t>2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</si>
  <si>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ф2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</si>
  <si>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план.2</t>
    </r>
  </si>
  <si>
    <r>
      <t xml:space="preserve">К1 </t>
    </r>
    <r>
      <rPr>
        <vertAlign val="subscript"/>
        <sz val="12"/>
        <color rgb="FF000000"/>
        <rFont val="Times New Roman"/>
        <family val="1"/>
        <charset val="204"/>
      </rPr>
      <t>3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</si>
  <si>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ф3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</si>
  <si>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план.3</t>
    </r>
  </si>
  <si>
    <t>Показатель качества 4 по гос. услуге 1</t>
  </si>
  <si>
    <r>
      <t xml:space="preserve">К1 </t>
    </r>
    <r>
      <rPr>
        <vertAlign val="subscript"/>
        <sz val="12"/>
        <color rgb="FF000000"/>
        <rFont val="Times New Roman"/>
        <family val="1"/>
        <charset val="204"/>
      </rPr>
      <t>4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</si>
  <si>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ф4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</si>
  <si>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план.4</t>
    </r>
  </si>
  <si>
    <t>Показатель качества 5 по гос. услуге 1</t>
  </si>
  <si>
    <r>
      <t xml:space="preserve">К1 </t>
    </r>
    <r>
      <rPr>
        <vertAlign val="subscript"/>
        <sz val="12"/>
        <color rgb="FF000000"/>
        <rFont val="Times New Roman"/>
        <family val="1"/>
        <charset val="204"/>
      </rPr>
      <t>5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</si>
  <si>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ф5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</si>
  <si>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план.5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</si>
  <si>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ф4</t>
    </r>
    <r>
      <rPr>
        <sz val="12"/>
        <color rgb="FF000000"/>
        <rFont val="Times New Roman"/>
        <family val="1"/>
        <charset val="204"/>
      </rPr>
      <t xml:space="preserve"> / К1 </t>
    </r>
    <r>
      <rPr>
        <vertAlign val="subscript"/>
        <sz val="12"/>
        <color rgb="FF000000"/>
        <rFont val="Times New Roman"/>
        <family val="1"/>
        <charset val="204"/>
      </rPr>
      <t>план.4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</si>
  <si>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К1</t>
    </r>
    <r>
      <rPr>
        <vertAlign val="subscript"/>
        <sz val="12"/>
        <color rgb="FF000000"/>
        <rFont val="Times New Roman"/>
        <family val="1"/>
        <charset val="204"/>
      </rPr>
      <t>ф5</t>
    </r>
    <r>
      <rPr>
        <sz val="12"/>
        <color rgb="FF000000"/>
        <rFont val="Times New Roman"/>
        <family val="1"/>
        <charset val="204"/>
      </rPr>
      <t xml:space="preserve"> / К1 </t>
    </r>
    <r>
      <rPr>
        <vertAlign val="subscript"/>
        <sz val="12"/>
        <color rgb="FF000000"/>
        <rFont val="Times New Roman"/>
        <family val="1"/>
        <charset val="204"/>
      </rPr>
      <t>план.5</t>
    </r>
    <r>
      <rPr>
        <sz val="12"/>
        <color rgb="FF000000"/>
        <rFont val="Times New Roman"/>
        <family val="1"/>
        <charset val="204"/>
      </rPr>
      <t xml:space="preserve"> * 100%</t>
    </r>
  </si>
  <si>
    <t>Показатель качества 1 по гос. услуге 2</t>
  </si>
  <si>
    <t>Показатель качества 2 по гос. услуге2</t>
  </si>
  <si>
    <t>Показатель качества 3 по гос. услуге 3</t>
  </si>
  <si>
    <t>Показатель качества 3 по гос. услуге 2</t>
  </si>
  <si>
    <t>Показатель качества 4 по гос. услуге 2</t>
  </si>
  <si>
    <t>Показатель качества 5 по гос. услуге 2</t>
  </si>
  <si>
    <t>Показатель качества 1 по гос. услуге 3</t>
  </si>
  <si>
    <t>Показатель качества 2 по гос. услуге 3</t>
  </si>
  <si>
    <t>Показатель качества 4 по гос. услуге 3</t>
  </si>
  <si>
    <t>Показатель качества 5 по гос. услуге 3</t>
  </si>
  <si>
    <t>Показатель качества 2 по гос. услуге 4</t>
  </si>
  <si>
    <t>Показатель качества 1 по гос. услуге 4</t>
  </si>
  <si>
    <t>Показатель качества 4 по гос. услуге 4</t>
  </si>
  <si>
    <t>Показатель качества 5 по гос. услуге 4</t>
  </si>
  <si>
    <t>Показатель качества 2 по гос. услуге 5</t>
  </si>
  <si>
    <t>Показатель качества 3 по гос. услуге 5</t>
  </si>
  <si>
    <t>Показатель качества 4 по гос. услуге 5</t>
  </si>
  <si>
    <t>Показатель качества 5 по гос. услуге 5</t>
  </si>
  <si>
    <t>Показатель качества 1 по гос. услуге 6</t>
  </si>
  <si>
    <t>Показатель качества 2 по гос. услуге 6</t>
  </si>
  <si>
    <t>Показатель качества 3 по гос. услуге 6</t>
  </si>
  <si>
    <t>Показатель качества 4 по гос. услуге 6</t>
  </si>
  <si>
    <t>Показатель качества 5 по гос. услуге 6</t>
  </si>
  <si>
    <t>Показатель качества 1 по гос. услуге 7</t>
  </si>
  <si>
    <t>Показатель качества 2 по гос. услуге 7</t>
  </si>
  <si>
    <t>Показатель качества 3 по гос. услуге 7</t>
  </si>
  <si>
    <t>Показатель качества 4 по гос. услуге 7</t>
  </si>
  <si>
    <t>Показатель качества 5 по гос. услуге 7</t>
  </si>
  <si>
    <t>Показатель качества 1 по гос. услуге 8</t>
  </si>
  <si>
    <t>Показатель качества 2 по гос. услуге 8</t>
  </si>
  <si>
    <t>Показатель качества 3 по гос. услуге 8</t>
  </si>
  <si>
    <t>Показатель качества 4 по гос. услуге 8</t>
  </si>
  <si>
    <t>Показатель качества 5 по гос. услуге 8</t>
  </si>
  <si>
    <t>Показатель качества 1 по гос. услуге 9</t>
  </si>
  <si>
    <t>Показатель качества 2 по гос. услуге 9</t>
  </si>
  <si>
    <t>Показатель качества 3 по гос. услуге 9</t>
  </si>
  <si>
    <t>Показатель качества 4 по гос. услуге 9</t>
  </si>
  <si>
    <t>Показатель качества 5 по гос. услуге 9</t>
  </si>
  <si>
    <t>Оценка качества оказания гос. услуги 3</t>
  </si>
  <si>
    <t>Оценка качества оказания гос. услуги 4</t>
  </si>
  <si>
    <t>Оценка качества оказания гос. услуги 5</t>
  </si>
  <si>
    <t>Оценка качества оказания гос. услуги 6</t>
  </si>
  <si>
    <t>Оценка качества оказания гос. услуги 7</t>
  </si>
  <si>
    <t>Оценка качества оказания гос. услуги 8</t>
  </si>
  <si>
    <t>Оценка качества оказания гос. услуги 9</t>
  </si>
  <si>
    <r>
      <t>K1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</si>
  <si>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K1</t>
    </r>
    <r>
      <rPr>
        <vertAlign val="superscript"/>
        <sz val="12"/>
        <color rgb="FF000000"/>
        <rFont val="Times New Roman"/>
        <family val="1"/>
        <charset val="204"/>
      </rPr>
      <t>4</t>
    </r>
  </si>
  <si>
    <r>
      <t>K1</t>
    </r>
    <r>
      <rPr>
        <vertAlign val="superscript"/>
        <sz val="12"/>
        <color rgb="FF000000"/>
        <rFont val="Times New Roman"/>
        <family val="1"/>
        <charset val="204"/>
      </rPr>
      <t>5</t>
    </r>
  </si>
  <si>
    <r>
      <t>K1</t>
    </r>
    <r>
      <rPr>
        <vertAlign val="superscript"/>
        <sz val="12"/>
        <color rgb="FF000000"/>
        <rFont val="Times New Roman"/>
        <family val="1"/>
        <charset val="204"/>
      </rPr>
      <t>6</t>
    </r>
  </si>
  <si>
    <r>
      <t>K1</t>
    </r>
    <r>
      <rPr>
        <vertAlign val="superscript"/>
        <sz val="12"/>
        <color rgb="FF000000"/>
        <rFont val="Times New Roman"/>
        <family val="1"/>
        <charset val="204"/>
      </rPr>
      <t>7</t>
    </r>
  </si>
  <si>
    <r>
      <t>K1</t>
    </r>
    <r>
      <rPr>
        <vertAlign val="superscript"/>
        <sz val="12"/>
        <color rgb="FF000000"/>
        <rFont val="Times New Roman"/>
        <family val="1"/>
        <charset val="204"/>
      </rPr>
      <t>8</t>
    </r>
  </si>
  <si>
    <r>
      <t>K1</t>
    </r>
    <r>
      <rPr>
        <vertAlign val="superscript"/>
        <sz val="12"/>
        <color rgb="FF000000"/>
        <rFont val="Times New Roman"/>
        <family val="1"/>
        <charset val="204"/>
      </rPr>
      <t>9</t>
    </r>
  </si>
  <si>
    <r>
      <t xml:space="preserve">К2 </t>
    </r>
    <r>
      <rPr>
        <vertAlign val="subscript"/>
        <sz val="12"/>
        <color rgb="FF000000"/>
        <rFont val="Times New Roman"/>
        <family val="1"/>
        <charset val="204"/>
      </rPr>
      <t>1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</si>
  <si>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ф1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</si>
  <si>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план.1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</si>
  <si>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ф1</t>
    </r>
    <r>
      <rPr>
        <sz val="12"/>
        <color rgb="FF000000"/>
        <rFont val="Times New Roman"/>
        <family val="1"/>
        <charset val="204"/>
      </rPr>
      <t xml:space="preserve"> / К2 </t>
    </r>
    <r>
      <rPr>
        <vertAlign val="subscript"/>
        <sz val="12"/>
        <color rgb="FF000000"/>
        <rFont val="Times New Roman"/>
        <family val="1"/>
        <charset val="204"/>
      </rPr>
      <t>план.1</t>
    </r>
    <r>
      <rPr>
        <sz val="12"/>
        <color rgb="FF000000"/>
        <rFont val="Times New Roman"/>
        <family val="1"/>
        <charset val="204"/>
      </rPr>
      <t xml:space="preserve"> * 100%</t>
    </r>
  </si>
  <si>
    <r>
      <t xml:space="preserve">К2 </t>
    </r>
    <r>
      <rPr>
        <vertAlign val="subscript"/>
        <sz val="12"/>
        <color rgb="FF000000"/>
        <rFont val="Times New Roman"/>
        <family val="1"/>
        <charset val="204"/>
      </rPr>
      <t>2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</si>
  <si>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ф2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</si>
  <si>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план.2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</si>
  <si>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ф2</t>
    </r>
    <r>
      <rPr>
        <sz val="12"/>
        <color rgb="FF000000"/>
        <rFont val="Times New Roman"/>
        <family val="1"/>
        <charset val="204"/>
      </rPr>
      <t xml:space="preserve"> / К2 </t>
    </r>
    <r>
      <rPr>
        <vertAlign val="subscript"/>
        <sz val="12"/>
        <color rgb="FF000000"/>
        <rFont val="Times New Roman"/>
        <family val="1"/>
        <charset val="204"/>
      </rPr>
      <t>план.2</t>
    </r>
    <r>
      <rPr>
        <sz val="12"/>
        <color rgb="FF000000"/>
        <rFont val="Times New Roman"/>
        <family val="1"/>
        <charset val="204"/>
      </rPr>
      <t xml:space="preserve"> * 100%</t>
    </r>
  </si>
  <si>
    <t>1221</t>
  </si>
  <si>
    <r>
      <t xml:space="preserve">К2 </t>
    </r>
    <r>
      <rPr>
        <vertAlign val="subscript"/>
        <sz val="12"/>
        <color rgb="FF000000"/>
        <rFont val="Times New Roman"/>
        <family val="1"/>
        <charset val="204"/>
      </rPr>
      <t>3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</si>
  <si>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ф3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</si>
  <si>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план.3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</si>
  <si>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ф3</t>
    </r>
    <r>
      <rPr>
        <sz val="12"/>
        <color rgb="FF000000"/>
        <rFont val="Times New Roman"/>
        <family val="1"/>
        <charset val="204"/>
      </rPr>
      <t xml:space="preserve"> / К2 </t>
    </r>
    <r>
      <rPr>
        <vertAlign val="subscript"/>
        <sz val="12"/>
        <color rgb="FF000000"/>
        <rFont val="Times New Roman"/>
        <family val="1"/>
        <charset val="204"/>
      </rPr>
      <t>план.3</t>
    </r>
    <r>
      <rPr>
        <sz val="12"/>
        <color rgb="FF000000"/>
        <rFont val="Times New Roman"/>
        <family val="1"/>
        <charset val="204"/>
      </rPr>
      <t xml:space="preserve"> * 100%</t>
    </r>
  </si>
  <si>
    <r>
      <t xml:space="preserve">К2 </t>
    </r>
    <r>
      <rPr>
        <vertAlign val="subscript"/>
        <sz val="12"/>
        <color rgb="FF000000"/>
        <rFont val="Times New Roman"/>
        <family val="1"/>
        <charset val="204"/>
      </rPr>
      <t>4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</si>
  <si>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ф4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</si>
  <si>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план.4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</si>
  <si>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ф4</t>
    </r>
    <r>
      <rPr>
        <sz val="12"/>
        <color rgb="FF000000"/>
        <rFont val="Times New Roman"/>
        <family val="1"/>
        <charset val="204"/>
      </rPr>
      <t xml:space="preserve"> / К2 </t>
    </r>
    <r>
      <rPr>
        <vertAlign val="subscript"/>
        <sz val="12"/>
        <color rgb="FF000000"/>
        <rFont val="Times New Roman"/>
        <family val="1"/>
        <charset val="204"/>
      </rPr>
      <t>план.4</t>
    </r>
    <r>
      <rPr>
        <sz val="12"/>
        <color rgb="FF000000"/>
        <rFont val="Times New Roman"/>
        <family val="1"/>
        <charset val="204"/>
      </rPr>
      <t xml:space="preserve"> * 100%</t>
    </r>
  </si>
  <si>
    <r>
      <t xml:space="preserve">К2 </t>
    </r>
    <r>
      <rPr>
        <vertAlign val="subscript"/>
        <sz val="12"/>
        <color rgb="FF000000"/>
        <rFont val="Times New Roman"/>
        <family val="1"/>
        <charset val="204"/>
      </rPr>
      <t>5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</si>
  <si>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ф5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</si>
  <si>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план.5</t>
    </r>
  </si>
  <si>
    <r>
      <t>К2</t>
    </r>
    <r>
      <rPr>
        <vertAlign val="subscript"/>
        <sz val="12"/>
        <color rgb="FF000000"/>
        <rFont val="Times New Roman"/>
        <family val="1"/>
        <charset val="204"/>
      </rPr>
      <t>ф5</t>
    </r>
    <r>
      <rPr>
        <sz val="12"/>
        <color rgb="FF000000"/>
        <rFont val="Times New Roman"/>
        <family val="1"/>
        <charset val="204"/>
      </rPr>
      <t xml:space="preserve"> / К2 </t>
    </r>
    <r>
      <rPr>
        <vertAlign val="subscript"/>
        <sz val="12"/>
        <color rgb="FF000000"/>
        <rFont val="Times New Roman"/>
        <family val="1"/>
        <charset val="204"/>
      </rPr>
      <t>план.5</t>
    </r>
    <r>
      <rPr>
        <sz val="12"/>
        <color rgb="FF000000"/>
        <rFont val="Times New Roman"/>
        <family val="1"/>
        <charset val="204"/>
      </rPr>
      <t xml:space="preserve"> * 100%</t>
    </r>
  </si>
  <si>
    <t>Оценка полноты объема оказания гос. услуги 3</t>
  </si>
  <si>
    <t>Оценка полноты объема оказания гос. услуги 4</t>
  </si>
  <si>
    <t>Оценка полноты объема оказания гос. услуги 5</t>
  </si>
  <si>
    <t>Оценка полноты объема оказания гос. услуги 6</t>
  </si>
  <si>
    <t>Оценка полноты объема оказания гос. услуги 7</t>
  </si>
  <si>
    <t>Оценка полноты объема оказания гос. услуги 8</t>
  </si>
  <si>
    <t>Оценка полноты объема оказания гос. услуги 9</t>
  </si>
  <si>
    <t>Показатель объема 1 гос. услуги 1</t>
  </si>
  <si>
    <t>Факт. значение показателя объема 1 гос. услуги 1</t>
  </si>
  <si>
    <t>План. значение показателя объема 1 гос. услуги 1</t>
  </si>
  <si>
    <t>Фактическое значение показателя объема 2</t>
  </si>
  <si>
    <t>Фактическое значение показателя объема 3</t>
  </si>
  <si>
    <t>Фактическое значение показателя объема 4</t>
  </si>
  <si>
    <t>Фактическое значение показателя объема 5</t>
  </si>
  <si>
    <t>Плановое значение показателя объема 2</t>
  </si>
  <si>
    <t>Плановое значение показателя объема 3</t>
  </si>
  <si>
    <t>Плановое значение показателя объема 4</t>
  </si>
  <si>
    <t>Плановое значение показателя объема 5</t>
  </si>
  <si>
    <r>
      <t xml:space="preserve">Фактическое значение показателя объема 1* </t>
    </r>
    <r>
      <rPr>
        <b/>
        <sz val="12"/>
        <color theme="1"/>
        <rFont val="Times New Roman"/>
        <family val="1"/>
        <charset val="204"/>
      </rPr>
      <t>(наименование показателя)</t>
    </r>
  </si>
  <si>
    <r>
      <t xml:space="preserve">Плановое значение показателя объема 1*  </t>
    </r>
    <r>
      <rPr>
        <b/>
        <sz val="12"/>
        <color theme="1"/>
        <rFont val="Times New Roman"/>
        <family val="1"/>
        <charset val="204"/>
      </rPr>
      <t>(наименование показателя)</t>
    </r>
  </si>
  <si>
    <t>Показатель объема 2 гос. услуги 1</t>
  </si>
  <si>
    <t>Факт. значение показателя объема 2 гос. услуги 1</t>
  </si>
  <si>
    <t>План. значение показателя объема 2 гос. услуги 1</t>
  </si>
  <si>
    <t>Показатель объема 3 гос. услуги 1</t>
  </si>
  <si>
    <t>Факт. значение показателя объема 3 гос. услуги 1</t>
  </si>
  <si>
    <t>План. значение показателя объема 3 гос. услуги 1</t>
  </si>
  <si>
    <t>Показатель объема 4 гос. услуги 1</t>
  </si>
  <si>
    <t>Факт. значение показателя объема 4 гос. услуги 1</t>
  </si>
  <si>
    <t>План. значение показателя объема 4 гос. услуги 1</t>
  </si>
  <si>
    <t>Показатель объема 5 гос. услуги 1</t>
  </si>
  <si>
    <t>Факт. значение показателя объема 5 гос. услуги 1</t>
  </si>
  <si>
    <t>План. значение показателя объема 5 гос. услуги 1</t>
  </si>
  <si>
    <t>Показатель объема 1 гос. услуги 2</t>
  </si>
  <si>
    <t>Факт. значение показателя объема 1 гос. услуги 2</t>
  </si>
  <si>
    <t>План. значение показателя объема 1 гос. услуги 2</t>
  </si>
  <si>
    <t>Показатель объема 2 гос. услуги 2</t>
  </si>
  <si>
    <t>Факт. значение показателя объема 2 гос. услуги 2</t>
  </si>
  <si>
    <t>План. значение показателя объема 2 гос. услуги 2</t>
  </si>
  <si>
    <t>Показатель объема 3 гос. услуги 2</t>
  </si>
  <si>
    <t>Факт. значение показателя объема 3 гос. услуги 2</t>
  </si>
  <si>
    <t>План. значение показателя объема 3 гос. услуги 2</t>
  </si>
  <si>
    <t>Показатель объема 4 гос. услуги 2</t>
  </si>
  <si>
    <t>Факт. значение показателя объема 4 гос. услуги 2</t>
  </si>
  <si>
    <t>План. значение показателя объема 4 гос. услуги 2</t>
  </si>
  <si>
    <t>Показатель объема 5 гос. услуги 2</t>
  </si>
  <si>
    <t>Факт. значение показателя объема 5 гос. услуги 2</t>
  </si>
  <si>
    <t>План. значение показателя объема 5 гос. услуги 2</t>
  </si>
  <si>
    <t>Показатели объема по гос. услуге 2:</t>
  </si>
  <si>
    <t>Показатели объема по гос. услуге 1:</t>
  </si>
  <si>
    <t>Показатели объема по гос. услуге 3:</t>
  </si>
  <si>
    <t>Показатели качества  по гос. услуге 1:</t>
  </si>
  <si>
    <t>Показатели качества  по гос. услуге 2:</t>
  </si>
  <si>
    <t>Показатели качества  по гос. услуге 3:</t>
  </si>
  <si>
    <t>Показатели качества  по гос. услуге 4:</t>
  </si>
  <si>
    <t>Показатели качества  по гос. услуге 5:</t>
  </si>
  <si>
    <t>Показатели качества  по гос. услуге 6:</t>
  </si>
  <si>
    <t>Показатели качества  по гос. услуге 7:</t>
  </si>
  <si>
    <t>Показатели качества  по гос. услуге 8:</t>
  </si>
  <si>
    <t>Показатели качества  по гос. услуге 9:</t>
  </si>
  <si>
    <t>Факт. значение показателя объема 1 гос. услуги 3</t>
  </si>
  <si>
    <t>План. значение показателя объема 1 гос. услуги 3</t>
  </si>
  <si>
    <t>Факт. значение показателя объема 2 гос. услуги 3</t>
  </si>
  <si>
    <t>План. значение показателя объема 2 гос. услуги 3</t>
  </si>
  <si>
    <t>Показатель объема 2 гос. услуги 3</t>
  </si>
  <si>
    <t>Показатель объема 1 гос. услуги 3</t>
  </si>
  <si>
    <t>Показатель объема 3 гос. услуги 3</t>
  </si>
  <si>
    <t>Факт. значение показателя объема 3 гос. услуги 3</t>
  </si>
  <si>
    <t>План. значение показателя объема 3 гос. услуги 3</t>
  </si>
  <si>
    <t>Показатель объема 4 гос. услуги 3</t>
  </si>
  <si>
    <t>Факт. значение показателя объема 4 гос. услуги 3</t>
  </si>
  <si>
    <t>План. значение показателя объема 4 гос. услуги 3</t>
  </si>
  <si>
    <t>Показатель объема 5 гос. услуги 3</t>
  </si>
  <si>
    <t>Факт. значение показателя объема 5 гос. услуги 3</t>
  </si>
  <si>
    <t>План. значение показателя объема 5 гос. услуги 3</t>
  </si>
  <si>
    <t>Показатели объема по гос. услуге 4:</t>
  </si>
  <si>
    <t>Показатель объема 1 гос. услуги 4</t>
  </si>
  <si>
    <t>Факт. значение показателя объема 1 гос. услуги 4</t>
  </si>
  <si>
    <t>План. значение показателя объема 1 гос. услуги 4</t>
  </si>
  <si>
    <t>Показатель объема 2 гос. услуги 4</t>
  </si>
  <si>
    <t>Факт. значение показателя объема 2 гос. услуги 4</t>
  </si>
  <si>
    <t>План. значение показателя объема 2 гос. услуги 4</t>
  </si>
  <si>
    <t>Показатель объема 3 гос. услуги 4</t>
  </si>
  <si>
    <t>Факт. значение показателя объема 3 гос. услуги 4</t>
  </si>
  <si>
    <t>План. значение показателя объема 3 гос. услуги 4</t>
  </si>
  <si>
    <t>Показатель объема 4 гос. услуги 4</t>
  </si>
  <si>
    <t>Факт. значение показателя объема 4 гос. услуги 4</t>
  </si>
  <si>
    <t>План. значение показателя объема 4 гос. услуги 4</t>
  </si>
  <si>
    <t>Показатель объема 5 гос. услуги 4</t>
  </si>
  <si>
    <t>Факт. значение показателя объема 5 гос. услуги 4</t>
  </si>
  <si>
    <t>План. значение показателя объема 5 гос. услуги 4</t>
  </si>
  <si>
    <t>Показатели объема по гос. услуге 5:</t>
  </si>
  <si>
    <t>Показатель объема 1 гос. услуги 5</t>
  </si>
  <si>
    <t>Факт. значение показателя объема 1 гос. услуги 5</t>
  </si>
  <si>
    <t>План. значение показателя объема 1 гос. услуги 5</t>
  </si>
  <si>
    <t>Показатель объема 2 гос. услуги 5</t>
  </si>
  <si>
    <t>Факт. значение показателя объема 2 гос. услуги 5</t>
  </si>
  <si>
    <t>План. значение показателя объема 2 гос. услуги 5</t>
  </si>
  <si>
    <t>Показатель объема 3 гос. услуги 5</t>
  </si>
  <si>
    <t>Факт. значение показателя объема 3 гос. услуги 5</t>
  </si>
  <si>
    <t>План. значение показателя объема 3 гос. услуги 5</t>
  </si>
  <si>
    <t>Показатель объема 4 гос. услуги 5</t>
  </si>
  <si>
    <t>Факт. значение показателя объема 4 гос. услуги 5</t>
  </si>
  <si>
    <t>План. значение показателя объема 4 гос. услуги 5</t>
  </si>
  <si>
    <t>Показатель объема 5 гос. услуги 5</t>
  </si>
  <si>
    <t>Факт. значение показателя объема 5 гос. услуги 5</t>
  </si>
  <si>
    <t>План. значение показателя объема 5 гос. услуги 5</t>
  </si>
  <si>
    <t>Показатели объема по гос. услуге 6:</t>
  </si>
  <si>
    <t>Показатель объема 1 гос. услуги 6</t>
  </si>
  <si>
    <t>Факт. значение показателя объема 1 гос. услуги 6</t>
  </si>
  <si>
    <t>План. значение показателя объема 1 гос. услуги 6</t>
  </si>
  <si>
    <t>Показатель объема 2 гос. услуги 6</t>
  </si>
  <si>
    <t>Факт. значение показателя объема 2 гос. услуги 6</t>
  </si>
  <si>
    <t>План. значение показателя объема 2 гос. услуги 6</t>
  </si>
  <si>
    <t>Показатель объема 3 гос. услуги 6</t>
  </si>
  <si>
    <t>Факт. значение показателя объема 3 гос. услуги 6</t>
  </si>
  <si>
    <t>План. значение показателя объема 3 гос. услуги 6</t>
  </si>
  <si>
    <t>Показатель объема 4 гос. услуги 6</t>
  </si>
  <si>
    <t>Факт. значение показателя объема 4 гос. услуги 6</t>
  </si>
  <si>
    <t>План. значение показателя объема 4 гос. услуги 6</t>
  </si>
  <si>
    <t>Показатель объема 5 гос. услуги 6</t>
  </si>
  <si>
    <t>Факт. значение показателя объема 5 гос. услуги 6</t>
  </si>
  <si>
    <t>План. значение показателя объема 5 гос. услуги 6</t>
  </si>
  <si>
    <t>Показатели объема по гос. услуге 7:</t>
  </si>
  <si>
    <t>Показатель объема 1 гос. услуги 7</t>
  </si>
  <si>
    <t>Факт. значение показателя объема 1 гос. услуги 7</t>
  </si>
  <si>
    <t>План. значение показателя объема 1 гос. услуги 7</t>
  </si>
  <si>
    <t>Показатель объема 2 гос. услуги 7</t>
  </si>
  <si>
    <t>Факт. значение показателя объема 2 гос. услуги 7</t>
  </si>
  <si>
    <t>План. значение показателя объема 2 гос. услуги 7</t>
  </si>
  <si>
    <t>Показатель объема 3 гос. услуги 7</t>
  </si>
  <si>
    <t>Факт. значение показателя объема 3 гос. услуги 7</t>
  </si>
  <si>
    <t>План. значение показателя объема 3 гос. услуги 7</t>
  </si>
  <si>
    <t>Показатель объема 4 гос. услуги 7</t>
  </si>
  <si>
    <t>Факт. значение показателя объема 4 гос. услуги 7</t>
  </si>
  <si>
    <t>План. значение показателя объема 4 гос. услуги 7</t>
  </si>
  <si>
    <t>Показатель объема 5 гос. услуги 7</t>
  </si>
  <si>
    <t>Факт. значение показателя объема 5 гос. услуги 7</t>
  </si>
  <si>
    <t>План. значение показателя объема 5 гос. услуги 7</t>
  </si>
  <si>
    <t>Показатели объема по гос. услуге 8:</t>
  </si>
  <si>
    <t>Показатель объема 1 гос. услуги 8</t>
  </si>
  <si>
    <t>Факт. значение показателя объема 1 гос. услуги 8</t>
  </si>
  <si>
    <t>План. значение показателя объема 1 гос. услуги 8</t>
  </si>
  <si>
    <t>Показатель объема 2 гос. услуги 8</t>
  </si>
  <si>
    <t>Факт. значение показателя объема 2 гос. услуги 8</t>
  </si>
  <si>
    <t>План. значение показателя объема 2 гос. услуги 8</t>
  </si>
  <si>
    <t>Показатель объема 3 гос. услуги 8</t>
  </si>
  <si>
    <t>Факт. значение показателя объема 3 гос. услуги 8</t>
  </si>
  <si>
    <t>План. значение показателя объема 3 гос. услуги 8</t>
  </si>
  <si>
    <t>Показатель объема 4 гос. услуги 8</t>
  </si>
  <si>
    <t>Факт. значение показателя объема 4 гос. услуги 8</t>
  </si>
  <si>
    <t>План. значение показателя объема 4 гос. услуги 8</t>
  </si>
  <si>
    <t>Показатель объема 5 гос. услуги 8</t>
  </si>
  <si>
    <t>Факт. значение показателя объема 5 гос. услуги 8</t>
  </si>
  <si>
    <t>План. значение показателя объема 5 гос. услуги 8</t>
  </si>
  <si>
    <t>Показатели объема по гос. услуге 9:</t>
  </si>
  <si>
    <t>Показатель объема 1 гос. услуги 9</t>
  </si>
  <si>
    <t>Факт. значение показателя объема 1 гос. услуги 9</t>
  </si>
  <si>
    <t>План. значение показателя объема 1 гос. услуги 9</t>
  </si>
  <si>
    <t>Показатель объема 2 гос. услуги 9</t>
  </si>
  <si>
    <t>Факт. значение показателя объема 2 гос. услуги 9</t>
  </si>
  <si>
    <t>План. значение показателя объема 2 гос. услуги 9</t>
  </si>
  <si>
    <t>Показатель объема 3 гос. услуги 9</t>
  </si>
  <si>
    <t>Факт. значение показателя объема 3 гос. услуги 9</t>
  </si>
  <si>
    <t>План. значение показателя объема 3 гос. услуги 9</t>
  </si>
  <si>
    <t>Показатель объема 4 гос. услуги 9</t>
  </si>
  <si>
    <t>Факт. значение показателя объема 4 гос. услуги 9</t>
  </si>
  <si>
    <t>План. значение показателя объема 4 гос. услуги 9</t>
  </si>
  <si>
    <t>Показатель объема 5 гос. услуги 9</t>
  </si>
  <si>
    <t>Факт. значение показателя объема 5 гос. услуги 9</t>
  </si>
  <si>
    <t>План. значение показателя объема 5 гос. услуги 9</t>
  </si>
  <si>
    <t>Фактические затраты на оказание гос. работы 1</t>
  </si>
  <si>
    <t>Фактические затраты на оказание гос. работы 2</t>
  </si>
  <si>
    <t>Фактические затраты на оказание гос. работы 3</t>
  </si>
  <si>
    <t>Фактические затраты на оказание гос. работы 4</t>
  </si>
  <si>
    <t>Фактические затраты на оказание гос. работы 5</t>
  </si>
  <si>
    <t>Фактические затраты на оказание гос. работы 6</t>
  </si>
  <si>
    <t>Фактические затраты на оказание гос. работы 7</t>
  </si>
  <si>
    <t>Фактические затраты на оказание гос. работы 8</t>
  </si>
  <si>
    <t>Фактические затраты на оказание гос. работы 9</t>
  </si>
  <si>
    <t>Доля затрат на выполнение гос. работы 1</t>
  </si>
  <si>
    <t>Доля затрат на выполнение гос. работы 2</t>
  </si>
  <si>
    <t>Доля затрат на выполнение гос. работы 3</t>
  </si>
  <si>
    <t>Доля затрат на выполнение гос. работы 4</t>
  </si>
  <si>
    <t>Доля затрат на выполнение гос. работы 5</t>
  </si>
  <si>
    <t>Доля затрат на выполнение гос. работы 6</t>
  </si>
  <si>
    <t>Доля затрат на выполнение гос. работы 7</t>
  </si>
  <si>
    <t>Доля затрат на выполнение гос. работы 8</t>
  </si>
  <si>
    <t>Доля затрат на выполнение гос. работы 9</t>
  </si>
  <si>
    <t>Показатели объема по гос. работе 1:</t>
  </si>
  <si>
    <t>Показатель объема 1 гос. работы 1</t>
  </si>
  <si>
    <t>Показатель объема 2 гос. работы 1</t>
  </si>
  <si>
    <t>План. значение показателя объема 2 гос. работы 1</t>
  </si>
  <si>
    <t>Показатель объема 3 гос. работы 1</t>
  </si>
  <si>
    <t>Факт. значение показателя объема 3 гос. работы 1</t>
  </si>
  <si>
    <t>План. значение показателя объема 3 гос. работы 1</t>
  </si>
  <si>
    <t>Показатель объема 4 гос. работы 1</t>
  </si>
  <si>
    <t>Факт. значение показателя объема 4 гос. работы 1</t>
  </si>
  <si>
    <t>План. значение показателя объема 4 гос. работы 1</t>
  </si>
  <si>
    <t>Показатель объема 5 гос. работы 1</t>
  </si>
  <si>
    <t>Факт. значение показателя объема 5 гос. работы 1</t>
  </si>
  <si>
    <t>Показатели объема по гос. работе 2:</t>
  </si>
  <si>
    <t>Факт. значение показателя объема 1 гос. работы 2</t>
  </si>
  <si>
    <t>План. значение показателя объема 1 гос. работы 2</t>
  </si>
  <si>
    <t>Показатель объема 1 гос. работы 2</t>
  </si>
  <si>
    <t>Показатель объема 2 гос. работы 2</t>
  </si>
  <si>
    <t>Факт. значение показателя объема 2 гос. работы 2</t>
  </si>
  <si>
    <t>Факт. значение показателя качества 1 гос. услуги 1</t>
  </si>
  <si>
    <t>План. значение показателя качества 1 гос. услуги 1</t>
  </si>
  <si>
    <t>Факт. значение показателя качества 2 гос. услуги 1</t>
  </si>
  <si>
    <t>План. значение показателя качества 2 гос. услуги 1</t>
  </si>
  <si>
    <t>Факт. значение показателя качества 3 гос. услуги 1</t>
  </si>
  <si>
    <t>План. значение показателя качества 3 гос. услуги 1</t>
  </si>
  <si>
    <t>Факт. значение показателя качества 4 гос. услуги 1</t>
  </si>
  <si>
    <t>План. значение показателя качества 4 гос. услуги 1</t>
  </si>
  <si>
    <t>Факт. значение показателя качества 5 гос. услуги 1</t>
  </si>
  <si>
    <t>План. значение показателя качества 5 гос. услуги 1</t>
  </si>
  <si>
    <t>Факт. значение показателя качества 1 гос. услуги 2</t>
  </si>
  <si>
    <t>План. значение показателя качества 1 гос. услуги 2</t>
  </si>
  <si>
    <t>Факт. значение показателя качества 2 гос. услуги 2</t>
  </si>
  <si>
    <t>План. значение показателя качества 2 гос. услуги 2</t>
  </si>
  <si>
    <t>Факт. значение показателя качества 3 гос. услуги 2</t>
  </si>
  <si>
    <t>План. значение показателя качества 3 гос. услуги 2</t>
  </si>
  <si>
    <t>Факт. значение показателя качества 4 гос. услуги 2</t>
  </si>
  <si>
    <t>План. значение показателя качества 4 гос. услуги 2</t>
  </si>
  <si>
    <t>Факт. значение показателя качества 5 гос. услуги 2</t>
  </si>
  <si>
    <t>План. значение показателя качества 5 гос. услуги 2</t>
  </si>
  <si>
    <t>Факт. значение показателя качества 1 гос. услуги 3</t>
  </si>
  <si>
    <t>План. значение показателя качества 1 гос. услуги 3</t>
  </si>
  <si>
    <t>Факт. значение показателя качества 2 гос. услуги 3</t>
  </si>
  <si>
    <t>План. значение показателя качества 2 гос. услуги 3</t>
  </si>
  <si>
    <t>Факт. значение показателя качества 3 гос. услуги 3</t>
  </si>
  <si>
    <t>План. значение показателя качества 3 гос. услуги 3</t>
  </si>
  <si>
    <t>Факт. значение показателя качества 4 гос. услуги 3</t>
  </si>
  <si>
    <t>План. значение показателя качества 4 гос. услуги 3</t>
  </si>
  <si>
    <t>Факт. значение показателя качества 5 гос. услуги 3</t>
  </si>
  <si>
    <t>План. значение показателя качества 5 гос. услуги 3</t>
  </si>
  <si>
    <t>Факт. значение показателя качества 1 гос. услуги 4</t>
  </si>
  <si>
    <t>План. значение показателя качества 1 гос. услуги 4</t>
  </si>
  <si>
    <t>Факт. значение показателя качества 2 гос. услуги 4</t>
  </si>
  <si>
    <t>План. значение показателя качества 2 гос. услуги 4</t>
  </si>
  <si>
    <t xml:space="preserve">Показатель качества 3 по гос. услуге 4 </t>
  </si>
  <si>
    <t>Факт. значение показателя качества 3 гос. услуги 4</t>
  </si>
  <si>
    <t>План. значение показателя качества 3 гос. услуги 4</t>
  </si>
  <si>
    <t>Факт. значение показателя качества 4 гос. услуги 4</t>
  </si>
  <si>
    <t>План. значение показателя качества 4 гос. услуги 4</t>
  </si>
  <si>
    <t>Факт. значение показателя качества 5 гос. услуги 4</t>
  </si>
  <si>
    <t>План. значение показателя качества 5 гос. услуги 4</t>
  </si>
  <si>
    <t>Показатель качества 1 по гос. услуге 5 гос. услуги 5</t>
  </si>
  <si>
    <t>Факт. значение показателя качества 1  гос. услуги 5</t>
  </si>
  <si>
    <t>План. значение показателя качества 1  гос. услуги 5</t>
  </si>
  <si>
    <t>Факт. значение показателя качества 2  гос. услуги 5</t>
  </si>
  <si>
    <t>План. значение показателя качества 2  гос. услуги 5</t>
  </si>
  <si>
    <t>Факт. значение показателя качества 3  гос. услуги 5</t>
  </si>
  <si>
    <t>План. значение показателя качества 3  гос. услуги 5</t>
  </si>
  <si>
    <t>Факт. значение показателя качества 4  гос. услуги 5</t>
  </si>
  <si>
    <t>План. значение показателя качества 4  гос. услуги 5</t>
  </si>
  <si>
    <t>Факт. значение показателя качества 5  гос. услуги 5</t>
  </si>
  <si>
    <t>План. значение показателя качества 5  гос. услуги 5</t>
  </si>
  <si>
    <t>Факт. значение показателя качества 1  гос. услуги 6</t>
  </si>
  <si>
    <t>План. значение показателя качества 1 гос. услуги 6</t>
  </si>
  <si>
    <t>Факт. значение показателя качества 2 гос. услуги 6</t>
  </si>
  <si>
    <t>План. значение показателя качества 2 гос. услуги 6</t>
  </si>
  <si>
    <t>Факт. значение показателя качества 3 гос. услуги 6</t>
  </si>
  <si>
    <t>План. значение показателя качества 3 гос. услуги 6</t>
  </si>
  <si>
    <t>Факт. значение показателя качества 4 гос. услуги 6</t>
  </si>
  <si>
    <t>План. значение показателя качества 4 гос. услуги 6</t>
  </si>
  <si>
    <t>Факт. значение показателя качества 5 гос. услуги 6</t>
  </si>
  <si>
    <t>План. значение показателя качества 5 гос. услуги 6</t>
  </si>
  <si>
    <t>Факт. значение показателя качества 1 гос. услуги 7</t>
  </si>
  <si>
    <t>План. значение показателя качества 1 гос. услуги 7</t>
  </si>
  <si>
    <t>Факт. значение показателя качества 2 гос. услуги 7</t>
  </si>
  <si>
    <t>План. значение показателя качества 2 гос. услуги 7</t>
  </si>
  <si>
    <t>Факт. значение показателя качества 3 гос. услуги 7</t>
  </si>
  <si>
    <t>План. значение показателя качества 3 гос. услуги 7</t>
  </si>
  <si>
    <t>Факт. значение показателя качества 4 гос. услуги 7</t>
  </si>
  <si>
    <t>План. значение показателя качества 4 гос. услуги 7</t>
  </si>
  <si>
    <t>Факт. значение показателя качества 5 гос. услуги 7</t>
  </si>
  <si>
    <t>План. значение показателя качества 5 гос. услуги 7</t>
  </si>
  <si>
    <t>Факт. значение показателя качества 1 гос. услуги 8</t>
  </si>
  <si>
    <t>План. значение показателя качества 1 гос. услуги 8</t>
  </si>
  <si>
    <t>Факт. значение показателя качества 2 гос. услуги 8</t>
  </si>
  <si>
    <t>План. значение показателя качества 2 гос. услуги 8</t>
  </si>
  <si>
    <t>Факт. значение показателя качества 3 гос. услуги 8</t>
  </si>
  <si>
    <t>План. значение показателя качества 3 гос. услуги 8</t>
  </si>
  <si>
    <t>Факт. значение показателя качества 4 гос. услуги 8</t>
  </si>
  <si>
    <t>План. значение показателя качества 4 гос. услуги 8</t>
  </si>
  <si>
    <t>Факт. значение показателя качества 5 гос. услуги 8</t>
  </si>
  <si>
    <t>План. значение показателя качества 5 гос. услуги 8</t>
  </si>
  <si>
    <t>Факт. значение показателя качества 1 гос. услуги 9</t>
  </si>
  <si>
    <t>План. значение показателя качества 1 гос. услуги 9</t>
  </si>
  <si>
    <t>Факт. значение показателя качества 2 гос. услуги 9</t>
  </si>
  <si>
    <t>План. значение показателя качества 2 гос. услуги 9</t>
  </si>
  <si>
    <t>Факт. значение показателя качества 3 гос. услуги 9</t>
  </si>
  <si>
    <t>План. значение показателя качества 3 гос. услуги 9</t>
  </si>
  <si>
    <t>Факт. значение показателя качества 4 гос. услуги 9</t>
  </si>
  <si>
    <t>План. значение показателя качества 4 гос. услуги 9</t>
  </si>
  <si>
    <t>Факт. значение показателя качества 5 гос. услуги 9</t>
  </si>
  <si>
    <t>План. значение показателя качества 5 гос. услуги 9</t>
  </si>
  <si>
    <t>План. значение показателя объема 2 гос. работы 2</t>
  </si>
  <si>
    <t>Факт. значение показателя объема 3 гос. работы 2</t>
  </si>
  <si>
    <t>План. значение показателя объема 3 гос. работы 2</t>
  </si>
  <si>
    <t>Факт. значение показателя объема 4 гос. работы 2</t>
  </si>
  <si>
    <t>План. значение показателя объема 4 гос. работы 2</t>
  </si>
  <si>
    <t>Показатель объема 3 гос. работы 2</t>
  </si>
  <si>
    <t>Показатель объема 4 гос. работы 2</t>
  </si>
  <si>
    <t>Показатель объема 5 гос. работы 2</t>
  </si>
  <si>
    <t>Факт. значение показателя объема 5 гос. работы 2</t>
  </si>
  <si>
    <t>Показатели объема по гос. работе 3:</t>
  </si>
  <si>
    <t>Показатель объема 1 гос. работы 3</t>
  </si>
  <si>
    <t>Факт. значение показателя объема 1 гос. работы 3</t>
  </si>
  <si>
    <t>План. значение показателя объема 1 гос. работы 3</t>
  </si>
  <si>
    <t>Показатель объема 2 гос. работы 3</t>
  </si>
  <si>
    <t>Факт. значение показателя объема 2 гос. работы 3</t>
  </si>
  <si>
    <t>План. значение показателя объема 2 гос. работы 3</t>
  </si>
  <si>
    <t>Показатель объема 3 гос. работы 3</t>
  </si>
  <si>
    <t>Факт. значение показателя объема 3 гос. работы 3</t>
  </si>
  <si>
    <t>План. значение показателя объема 3 гос. работы 3</t>
  </si>
  <si>
    <t>Показатель объема 4 гос. работы 3</t>
  </si>
  <si>
    <t>Факт. значение показателя объема 4 гос. работы 3</t>
  </si>
  <si>
    <t>План. значение показателя объема 4 гос. работы 3</t>
  </si>
  <si>
    <t>Показатель объема 5 гос. работы 3</t>
  </si>
  <si>
    <t>Факт. значение показателя объема 5 гос. работы 3</t>
  </si>
  <si>
    <t>Показатель объема 1 гос. работы 4</t>
  </si>
  <si>
    <t>Факт. значение показателя объема 1 гос. работы 4</t>
  </si>
  <si>
    <t>План. значение показателя объема 1 гос. работы 4</t>
  </si>
  <si>
    <t>Показатель объема 2 гос. работы 4</t>
  </si>
  <si>
    <t>Факт. значение показателя объема 2 гос. работы 4</t>
  </si>
  <si>
    <t>План. значение показателя объема 2 гос. работы 4</t>
  </si>
  <si>
    <t>Показатель объема 3 гос. работы 4</t>
  </si>
  <si>
    <t>Факт. значение показателя объема 3 гос. работы 4</t>
  </si>
  <si>
    <t>План. значение показателя объема 3 гос. работы 4</t>
  </si>
  <si>
    <t>Показатель объема 4 гос. работы 4</t>
  </si>
  <si>
    <t>Факт. значение показателя объема 4 гос. работы 4</t>
  </si>
  <si>
    <t>План. значение показателя объема 4 гос. работы 4</t>
  </si>
  <si>
    <t>Показатель объема 5 гос. работы 4</t>
  </si>
  <si>
    <t>Факт. значение показателя объема 5 гос. работы 4</t>
  </si>
  <si>
    <t>Показатели объема по гос. работе 5</t>
  </si>
  <si>
    <t>Показатель объема 1 гос. работы 5</t>
  </si>
  <si>
    <t>Факт. значение показателя объема 1 гос. работы 5</t>
  </si>
  <si>
    <t>План. значение показателя объема 1 гос. работы 5</t>
  </si>
  <si>
    <t>Показатель объема 2 гос. работы 5</t>
  </si>
  <si>
    <t>Факт. значение показателя объема 2 гос. работы 5</t>
  </si>
  <si>
    <t>План. значение показателя объема 2 гос. работы 5</t>
  </si>
  <si>
    <t>Показатель объема 3 гос. работы 5</t>
  </si>
  <si>
    <t>Факт. значение показателя объема 3 гос. работы 5</t>
  </si>
  <si>
    <t>План. значение показателя объема 3 гос. работы 5</t>
  </si>
  <si>
    <t>Показатель объема 4 гос. работы 5</t>
  </si>
  <si>
    <t>Факт. значение показателя объема 4 гос. работы 5</t>
  </si>
  <si>
    <t>План. значение показателя объема 4 гос. работы 5</t>
  </si>
  <si>
    <t>Показатель объема 5 гос. работы 5</t>
  </si>
  <si>
    <t>Факт. значение показателя объема 5 гос. работы 5</t>
  </si>
  <si>
    <t>Показатели объема по гос. работы 6:</t>
  </si>
  <si>
    <t>Показатель объема 1 гос. работы 6</t>
  </si>
  <si>
    <t>Факт. значение показателя объема 1 гос. работы 6</t>
  </si>
  <si>
    <t>План. значение показателя объема 1 гос. работы 6</t>
  </si>
  <si>
    <t>Показатель объема 2 гос. работы 6</t>
  </si>
  <si>
    <t>Факт. значение показателя объема 2 гос. работы 6</t>
  </si>
  <si>
    <t>План. значение показателя объема 2 гос. работы 6</t>
  </si>
  <si>
    <t>Показатель объема 3 гос. работы 6</t>
  </si>
  <si>
    <t>Факт. значение показателя объема 3 гос. работы 6</t>
  </si>
  <si>
    <t>План. значение показателя объема 3 гос. работы 6</t>
  </si>
  <si>
    <t>Показатель объема 4 гос. работы 6</t>
  </si>
  <si>
    <t>Факт. значение показателя объема 4 гос. работы 6</t>
  </si>
  <si>
    <t>План. значение показателя объема 4 гос. работы 6</t>
  </si>
  <si>
    <t>Показатель объема 5 гос. работы 6</t>
  </si>
  <si>
    <t>Факт. значение показателя объема 5 гос. работы 6</t>
  </si>
  <si>
    <t>Показатель объема 1 гос. работы 7</t>
  </si>
  <si>
    <t>Факт. значение показателя объема 1 гос. работы 7</t>
  </si>
  <si>
    <t>План. значение показателя объема 1 гос. работы 7</t>
  </si>
  <si>
    <t>Показатель объема 2 гос. работы 7</t>
  </si>
  <si>
    <t>Факт. значение показателя объема 2 гос. работы 7</t>
  </si>
  <si>
    <t>План. значение показателя объема 2 гос. работы 7</t>
  </si>
  <si>
    <t>Показатель объема 3 гос. работы 7</t>
  </si>
  <si>
    <t>Факт. значение показателя объема 3 гос. работы 7</t>
  </si>
  <si>
    <t>План. значение показателя объема 3 гос. работы 7</t>
  </si>
  <si>
    <t>Показатель объема 4 гос. работы 7</t>
  </si>
  <si>
    <t>Факт. значение показателя объема 4 гос. работы 7</t>
  </si>
  <si>
    <t>План. значение показателя объема 4 гос. работы 7</t>
  </si>
  <si>
    <t>Показатель объема 5 гос. работы 7</t>
  </si>
  <si>
    <t>Факт. значение показателя объема 5 гос. работы 7</t>
  </si>
  <si>
    <t>Показатели объема по гос. работе 8:</t>
  </si>
  <si>
    <t>Показатель объема 1 гос. работы 8</t>
  </si>
  <si>
    <t>Факт. значение показателя объема 1 гос. работы 8</t>
  </si>
  <si>
    <t>План. значение показателя объема 1 гос. работы 8</t>
  </si>
  <si>
    <t>Показатель объема 2 гос. работы 8</t>
  </si>
  <si>
    <t>Факт. значение показателя объема 2 гос. работы 8</t>
  </si>
  <si>
    <t>План. значение показателя объема 2 гос. работы 8</t>
  </si>
  <si>
    <t>Показатель объема 3 гос. работы 8</t>
  </si>
  <si>
    <t>Факт. значение показателя объема 3 гос. работы 8</t>
  </si>
  <si>
    <t>План. значение показателя объема 3 гос. работы 8</t>
  </si>
  <si>
    <t>Показатель объема 4 гос. работы 8</t>
  </si>
  <si>
    <t>Факт. значение показателя объема 4 гос. работы 8</t>
  </si>
  <si>
    <t>План. значение показателя объема 4 гос. работы 8</t>
  </si>
  <si>
    <t>Показатель объема 5 гос. работы 8</t>
  </si>
  <si>
    <t>Факт. значение показателя объема 5 гос. работы 8</t>
  </si>
  <si>
    <t>Показатели объема по гос. работе 9:</t>
  </si>
  <si>
    <t>Показатель объема 1 гос. работы 9</t>
  </si>
  <si>
    <t>Факт. значение показателя объема 1 гос. работы 9</t>
  </si>
  <si>
    <t>План. значение показателя объема 1 гос. работы 9</t>
  </si>
  <si>
    <t>Показатель объема 2 гос. работы 9</t>
  </si>
  <si>
    <t>Факт. значение показателя объема 2 гос. работы 9</t>
  </si>
  <si>
    <t>План. значение показателя объема 2 гос. работы 9</t>
  </si>
  <si>
    <t>Показатель объема 3 гос. работы 9</t>
  </si>
  <si>
    <t>Факт. значение показателя объема 3 гос. работы 9</t>
  </si>
  <si>
    <t>План. значение показателя объема 3 гос. работы 9</t>
  </si>
  <si>
    <t>Показатель объема 4 гос. работы 9</t>
  </si>
  <si>
    <t>Факт. значение показателя объема 4 гос. работы 9</t>
  </si>
  <si>
    <t>План. значение показателя объема 4 гос. работы 9</t>
  </si>
  <si>
    <t>Показатель объема 5 гос. работы 9</t>
  </si>
  <si>
    <t>Факт. значение показателя объема 5 гос. работы 9</t>
  </si>
  <si>
    <r>
      <t>K4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</si>
  <si>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K4</t>
    </r>
    <r>
      <rPr>
        <vertAlign val="superscript"/>
        <sz val="12"/>
        <color rgb="FF000000"/>
        <rFont val="Times New Roman"/>
        <family val="1"/>
        <charset val="204"/>
      </rPr>
      <t>4</t>
    </r>
  </si>
  <si>
    <r>
      <t>K4</t>
    </r>
    <r>
      <rPr>
        <vertAlign val="superscript"/>
        <sz val="12"/>
        <color rgb="FF000000"/>
        <rFont val="Times New Roman"/>
        <family val="1"/>
        <charset val="204"/>
      </rPr>
      <t>5</t>
    </r>
  </si>
  <si>
    <r>
      <t>K4</t>
    </r>
    <r>
      <rPr>
        <vertAlign val="superscript"/>
        <sz val="12"/>
        <color rgb="FF000000"/>
        <rFont val="Times New Roman"/>
        <family val="1"/>
        <charset val="204"/>
      </rPr>
      <t>6</t>
    </r>
  </si>
  <si>
    <r>
      <t>K4</t>
    </r>
    <r>
      <rPr>
        <vertAlign val="superscript"/>
        <sz val="12"/>
        <color rgb="FF000000"/>
        <rFont val="Times New Roman"/>
        <family val="1"/>
        <charset val="204"/>
      </rPr>
      <t>7</t>
    </r>
  </si>
  <si>
    <r>
      <t>K4</t>
    </r>
    <r>
      <rPr>
        <vertAlign val="superscript"/>
        <sz val="12"/>
        <color rgb="FF000000"/>
        <rFont val="Times New Roman"/>
        <family val="1"/>
        <charset val="204"/>
      </rPr>
      <t>8</t>
    </r>
  </si>
  <si>
    <r>
      <t>K4</t>
    </r>
    <r>
      <rPr>
        <vertAlign val="superscript"/>
        <sz val="12"/>
        <color rgb="FF000000"/>
        <rFont val="Times New Roman"/>
        <family val="1"/>
        <charset val="204"/>
      </rPr>
      <t>9</t>
    </r>
  </si>
  <si>
    <r>
      <t>К3 1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</si>
  <si>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К3 1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</si>
  <si>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t>5511</t>
  </si>
  <si>
    <t>5611</t>
  </si>
  <si>
    <r>
      <t>К3 2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</si>
  <si>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К3 2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</si>
  <si>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t>Оценка исполнения  по полноте и эффективности использования средств по гос. услуге 2</t>
  </si>
  <si>
    <t>Плановый объем средств на выполнение гос. задание по гос. услуге 2</t>
  </si>
  <si>
    <t>Оценка исполнения  по полноте и эффективности использования средств по гос. услуге 3</t>
  </si>
  <si>
    <t>Плановый объем средств на выполнение гос. задание по гос. услуге 3</t>
  </si>
  <si>
    <r>
      <t>К3 3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</si>
  <si>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К3 3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</si>
  <si>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К3 4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</si>
  <si>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К3 4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</si>
  <si>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t>Плановый объем средств на выполнение гос. задание по гос. услуге 4</t>
  </si>
  <si>
    <t>Оценка исполнения  по полноте и эффективности использования средств по гос. услуге 5</t>
  </si>
  <si>
    <t>Плановый объем средств на выполнение гос. задание по гос. услуге 5</t>
  </si>
  <si>
    <r>
      <t>К3 5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</si>
  <si>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К3 5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</si>
  <si>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t>Оценка исполнения  по полноте и эффективности использования средств по гос. услуге 6</t>
  </si>
  <si>
    <t>Плановый объем средств на выполнение гос. задание по гос. услуге 6</t>
  </si>
  <si>
    <r>
      <t>К3 6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</si>
  <si>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К3 6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</si>
  <si>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К3 7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</si>
  <si>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К3 7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</si>
  <si>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К3 8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</si>
  <si>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К3 8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</si>
  <si>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К3 9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</si>
  <si>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К3 9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</si>
  <si>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t>К3 1</t>
  </si>
  <si>
    <t>К3 2</t>
  </si>
  <si>
    <t>К3 3</t>
  </si>
  <si>
    <t>К3 4</t>
  </si>
  <si>
    <t>К3 5</t>
  </si>
  <si>
    <t>К3 6</t>
  </si>
  <si>
    <t>К3 7</t>
  </si>
  <si>
    <t>К3 8</t>
  </si>
  <si>
    <t>К3 9</t>
  </si>
  <si>
    <r>
      <t>К3 1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К3 1 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</si>
  <si>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К3 2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К3 2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</si>
  <si>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К3 3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К3 3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</si>
  <si>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К3 4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К3 4 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</si>
  <si>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К3 5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К3 5 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</si>
  <si>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К3 6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К3 6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</si>
  <si>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К3 7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К3 7 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</si>
  <si>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К3 8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К38 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</si>
  <si>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t>Оценка исполнения по полноте и эффективности использования средств по гос. работе 2</t>
  </si>
  <si>
    <t>Плановый объем средств на выполнение гос. задание по гос. работе 2</t>
  </si>
  <si>
    <t>К5 1</t>
  </si>
  <si>
    <r>
      <t>К5 1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</si>
  <si>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К5 1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</si>
  <si>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К5 1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К5 1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</si>
  <si>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t>К5 2</t>
  </si>
  <si>
    <r>
      <t>К5 2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</si>
  <si>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К5 2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</si>
  <si>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К5 2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К5 2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</si>
  <si>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t>Оценка исполнения по полноте и эффективности использования средств по гос. работе 3</t>
  </si>
  <si>
    <t>Плановый объем средств на выполнение гос. задание по гос. работе 3</t>
  </si>
  <si>
    <t>К5 3</t>
  </si>
  <si>
    <r>
      <t>К5 3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</si>
  <si>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К5 3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</si>
  <si>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К5 3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К5 3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</si>
  <si>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t>Оценка исполнения по полноте и эффективности использования средств по гос. работе 4</t>
  </si>
  <si>
    <t>Плановый объем средств на выполнение гос. задание по гос. работе 4</t>
  </si>
  <si>
    <t>К5 4</t>
  </si>
  <si>
    <r>
      <t>К5 4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</si>
  <si>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К5 4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</si>
  <si>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К5 4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К5 4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</si>
  <si>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t>Оценка исполнения по полноте и эффективности использования средств по гос. работе 5</t>
  </si>
  <si>
    <t>Плановый объем средств на выполнение гос. задание по гос. работе 5</t>
  </si>
  <si>
    <t>К5 5</t>
  </si>
  <si>
    <r>
      <t>К5 5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</si>
  <si>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К5 5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</si>
  <si>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К5 5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К5 5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</si>
  <si>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t>Оценка исполнения по полноте и эффективности использования средств по гос. работе 6</t>
  </si>
  <si>
    <t>Плановый объем средств на выполнение гос. задание по гос. работе 6</t>
  </si>
  <si>
    <t>К5 6</t>
  </si>
  <si>
    <r>
      <t>К5 6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</si>
  <si>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К5 6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</si>
  <si>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К5 6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К5 6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</si>
  <si>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t>Оценка исполнения по полноте и эффективности использования средств по гос. работе 7</t>
  </si>
  <si>
    <t>Плановый объем средств на выполнение гос. задание по гос. работе 7</t>
  </si>
  <si>
    <t>К5 7</t>
  </si>
  <si>
    <r>
      <t>К5 7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</si>
  <si>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К5 7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</si>
  <si>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К5 7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К5 7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</si>
  <si>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t>Оценка исполнения по полноте и эффективности использования средств по гос. работе 8</t>
  </si>
  <si>
    <t>Плановый объем средств на выполнение гос. задание по гос. работе 8</t>
  </si>
  <si>
    <t>К5 8</t>
  </si>
  <si>
    <r>
      <t>К5 8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</si>
  <si>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К5 8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</si>
  <si>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r>
      <t>К5 8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К5 8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</si>
  <si>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t>К5 9</t>
  </si>
  <si>
    <r>
      <t>К5 9</t>
    </r>
    <r>
      <rPr>
        <vertAlign val="subscript"/>
        <sz val="12"/>
        <color rgb="FF000000"/>
        <rFont val="Times New Roman"/>
        <family val="1"/>
        <charset val="204"/>
      </rPr>
      <t>касс.</t>
    </r>
  </si>
  <si>
    <r>
      <t>К5 9</t>
    </r>
    <r>
      <rPr>
        <vertAlign val="subscript"/>
        <sz val="12"/>
        <color rgb="FF000000"/>
        <rFont val="Times New Roman"/>
        <family val="1"/>
        <charset val="204"/>
      </rPr>
      <t>план.</t>
    </r>
  </si>
  <si>
    <t>Оценка исполнения по полноте и эффективности использования средств по гос. работе 9</t>
  </si>
  <si>
    <t>Плановый объем средств на выполнение гос. задание по гос. работе 9</t>
  </si>
  <si>
    <r>
      <t>К5 9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К5 9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</si>
  <si>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t>Оценка исполнения  по полноте и эффективности использования средств по гос. услуге 4</t>
  </si>
  <si>
    <t>Оценка исполнения  по полноте и эффективности использования средств по гос. услуге 7</t>
  </si>
  <si>
    <t>Плановый объем средств на выполнение гос. задание по гос. услуге 7</t>
  </si>
  <si>
    <t>Оценка исполнения  по полноте и эффективности использования средств по гос. услуге 8</t>
  </si>
  <si>
    <t>Плановый объем средств на выполнение гос. задание по гос. услуге 8</t>
  </si>
  <si>
    <t>Оценка исполнения  по полноте и эффективности использования средств по гос. услуге 9</t>
  </si>
  <si>
    <t>Плановый объем средств на выполнение гос. задание по гос. услуге 9</t>
  </si>
  <si>
    <t>Фактические затраты на выполнение гос. работы 1</t>
  </si>
  <si>
    <t>Фактические затраты на выполнение гос. работы 2</t>
  </si>
  <si>
    <t>Фактические затраты на выполнение гос. работы 3</t>
  </si>
  <si>
    <t>Фактические затраты на выполнение гос. работы 4</t>
  </si>
  <si>
    <t>Фактические затраты на выполнение гос. работы 5</t>
  </si>
  <si>
    <t>Фактические затраты на выполнение гос. работы 6</t>
  </si>
  <si>
    <t>Фактические затраты на выполнение гос. работы 7</t>
  </si>
  <si>
    <t>Фактические затраты на выполнение гос. работы 8</t>
  </si>
  <si>
    <t>Фактические затраты на выполнение гос. работы 9</t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</si>
  <si>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суб1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</si>
  <si>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суб2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</si>
  <si>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суб3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</si>
  <si>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суб4</t>
    </r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</si>
  <si>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суб5</t>
    </r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</si>
  <si>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суб6</t>
    </r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</si>
  <si>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суб7</t>
    </r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</si>
  <si>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суб8</t>
    </r>
    <r>
      <rPr>
        <vertAlign val="superscript"/>
        <sz val="12"/>
        <color theme="1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</si>
  <si>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Д </t>
    </r>
    <r>
      <rPr>
        <vertAlign val="subscript"/>
        <sz val="12"/>
        <color theme="1"/>
        <rFont val="Times New Roman"/>
        <family val="1"/>
        <charset val="204"/>
      </rPr>
      <t>суб9</t>
    </r>
    <r>
      <rPr>
        <vertAlign val="superscript"/>
        <sz val="12"/>
        <color theme="1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</si>
  <si>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t>Доли затрат на оказание гос. услуг:</t>
  </si>
  <si>
    <t>Оценка исполнения гос. задания по показателям качества:</t>
  </si>
  <si>
    <t>Оценка исполнения гос. задания по показателям объема:</t>
  </si>
  <si>
    <t>Доля затрат на оказание гос. услуг и работ:</t>
  </si>
  <si>
    <t>Оценка исполнения гос. задания по полноте и эффективности исползования средств на оказание гос. услуг:</t>
  </si>
  <si>
    <t>Оценка исполнения гос. задания по полноте и эффективности исползования средств на выполнение гос. работ:</t>
  </si>
  <si>
    <t>Наличие просроченной дебиторской и кредиторской задолженности</t>
  </si>
  <si>
    <t>Чраб. / Чрук.</t>
  </si>
  <si>
    <t>Ч потреб. / Чосн. Перс.</t>
  </si>
  <si>
    <t>(Чраб. -  Чтехн.) / Чтехн.</t>
  </si>
  <si>
    <t>(Чраб. -  Ч АУП.) / Ч АУП.</t>
  </si>
  <si>
    <t>З рук. / З раб.</t>
  </si>
  <si>
    <t>да /нет</t>
  </si>
  <si>
    <r>
      <t>Выполнение государственного задания по показателям, характеризующим объем государственных услуг (работ)</t>
    </r>
    <r>
      <rPr>
        <b/>
        <sz val="12"/>
        <color rgb="FF000000"/>
        <rFont val="Times New Roman"/>
        <family val="1"/>
        <charset val="204"/>
      </rPr>
      <t xml:space="preserve"> (Е2)</t>
    </r>
  </si>
  <si>
    <r>
      <t xml:space="preserve">Выполнение государственного задания по полноте и эффективности использования средств республиканского бюджета на выполнение государственного задания на оказание государственных услуг (работ) </t>
    </r>
    <r>
      <rPr>
        <b/>
        <sz val="12"/>
        <color rgb="FF000000"/>
        <rFont val="Times New Roman"/>
        <family val="1"/>
        <charset val="204"/>
      </rPr>
      <t>(Е3)</t>
    </r>
  </si>
  <si>
    <r>
      <t xml:space="preserve">Отношение кассовых расходов в IV квартале к среднему объему кассовых расходов за I-III квартал отчетного года </t>
    </r>
    <r>
      <rPr>
        <b/>
        <sz val="12"/>
        <color rgb="FF000000"/>
        <rFont val="Times New Roman"/>
        <family val="1"/>
        <charset val="204"/>
      </rPr>
      <t>(Е4)</t>
    </r>
  </si>
  <si>
    <r>
      <t>Коэффициент основного обеспечения (отражает количество оказываемых услуг на единицу основного персонала)</t>
    </r>
    <r>
      <rPr>
        <b/>
        <sz val="12"/>
        <color rgb="FF000000"/>
        <rFont val="Times New Roman"/>
        <family val="1"/>
        <charset val="204"/>
      </rPr>
      <t xml:space="preserve"> (Е8)</t>
    </r>
  </si>
  <si>
    <r>
      <t xml:space="preserve">Коэффициент технического обеспечения (отражает количество работников учреждения, приходящихся на одного работника вспомогательной категории)  </t>
    </r>
    <r>
      <rPr>
        <b/>
        <sz val="12"/>
        <color rgb="FF000000"/>
        <rFont val="Times New Roman"/>
        <family val="1"/>
        <charset val="204"/>
      </rPr>
      <t>(Е9)</t>
    </r>
  </si>
  <si>
    <r>
      <t>Соотношение размера заработной платы руководителя учреждения к средней заработной плате работников учреждения за счет всех источников</t>
    </r>
    <r>
      <rPr>
        <b/>
        <sz val="12"/>
        <color rgb="FF000000"/>
        <rFont val="Times New Roman"/>
        <family val="1"/>
        <charset val="204"/>
      </rPr>
      <t xml:space="preserve"> (Е10)</t>
    </r>
  </si>
  <si>
    <r>
      <t xml:space="preserve">Соотношение фактической пропускной способности учреждения к плановой </t>
    </r>
    <r>
      <rPr>
        <b/>
        <sz val="12"/>
        <color rgb="FF000000"/>
        <rFont val="Times New Roman"/>
        <family val="1"/>
        <charset val="204"/>
      </rPr>
      <t>(Е12)</t>
    </r>
  </si>
  <si>
    <t>x</t>
  </si>
  <si>
    <t>Оценка объема выполнения гос. работы 1</t>
  </si>
  <si>
    <t>Оценка объема выполнения гос. работы 2</t>
  </si>
  <si>
    <t>Оценка объема выполнения гос. работы 3</t>
  </si>
  <si>
    <t>Оценка объема выполнения гос. работы 4</t>
  </si>
  <si>
    <t>Оценка объема выполнения гос. работы 5</t>
  </si>
  <si>
    <t>Оценка объема выполнения гос. работы 6</t>
  </si>
  <si>
    <t>Оценка объема выполнения гос. работы 7</t>
  </si>
  <si>
    <t>Оценка объема выполнения гос. работы 8</t>
  </si>
  <si>
    <t>Оценка объема выполнения гос. работы 9</t>
  </si>
  <si>
    <t>Доля получателей государственных услуг на платной основе от общего количества получателей*</t>
  </si>
  <si>
    <t>Плановые затраты на оказание оказание  государственных услуг и выполнение государственных работ</t>
  </si>
  <si>
    <t>Фактические затраты на оказание государственных услуг и проведение государственных работ</t>
  </si>
  <si>
    <r>
      <t>K2</t>
    </r>
    <r>
      <rPr>
        <vertAlign val="superscript"/>
        <sz val="12"/>
        <color rgb="FF000000"/>
        <rFont val="Times New Roman"/>
        <family val="1"/>
        <charset val="204"/>
      </rPr>
      <t>3</t>
    </r>
  </si>
  <si>
    <r>
      <t>K2</t>
    </r>
    <r>
      <rPr>
        <vertAlign val="superscript"/>
        <sz val="12"/>
        <color rgb="FF000000"/>
        <rFont val="Times New Roman"/>
        <family val="1"/>
        <charset val="204"/>
      </rPr>
      <t>4</t>
    </r>
  </si>
  <si>
    <r>
      <t>K2</t>
    </r>
    <r>
      <rPr>
        <vertAlign val="superscript"/>
        <sz val="12"/>
        <color rgb="FF000000"/>
        <rFont val="Times New Roman"/>
        <family val="1"/>
        <charset val="204"/>
      </rPr>
      <t>5</t>
    </r>
  </si>
  <si>
    <r>
      <t>K2</t>
    </r>
    <r>
      <rPr>
        <vertAlign val="superscript"/>
        <sz val="12"/>
        <color rgb="FF000000"/>
        <rFont val="Times New Roman"/>
        <family val="1"/>
        <charset val="204"/>
      </rPr>
      <t>6</t>
    </r>
  </si>
  <si>
    <r>
      <t>K2</t>
    </r>
    <r>
      <rPr>
        <vertAlign val="superscript"/>
        <sz val="12"/>
        <color rgb="FF000000"/>
        <rFont val="Times New Roman"/>
        <family val="1"/>
        <charset val="204"/>
      </rPr>
      <t>7</t>
    </r>
  </si>
  <si>
    <r>
      <t>K2</t>
    </r>
    <r>
      <rPr>
        <vertAlign val="superscript"/>
        <sz val="12"/>
        <color rgb="FF000000"/>
        <rFont val="Times New Roman"/>
        <family val="1"/>
        <charset val="204"/>
      </rPr>
      <t>8</t>
    </r>
  </si>
  <si>
    <r>
      <t>K2</t>
    </r>
    <r>
      <rPr>
        <vertAlign val="superscript"/>
        <sz val="12"/>
        <color rgb="FF000000"/>
        <rFont val="Times New Roman"/>
        <family val="1"/>
        <charset val="204"/>
      </rPr>
      <t>9</t>
    </r>
  </si>
  <si>
    <r>
      <t>К3 9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/ К3 9</t>
    </r>
    <r>
      <rPr>
        <vertAlign val="subscript"/>
        <sz val="12"/>
        <color rgb="FF000000"/>
        <rFont val="Times New Roman"/>
        <family val="1"/>
        <charset val="204"/>
      </rPr>
      <t>касс.</t>
    </r>
    <r>
      <rPr>
        <sz val="12"/>
        <color rgb="FF000000"/>
        <rFont val="Times New Roman"/>
        <family val="1"/>
        <charset val="204"/>
      </rPr>
      <t xml:space="preserve"> * 100%</t>
    </r>
  </si>
  <si>
    <r>
      <t xml:space="preserve">Плановые затраты на выполнение гос. работы 3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</si>
  <si>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Плановые затраты на выполнение гос. работы 4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</si>
  <si>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Плановые затраты на выполнение гос. работы 5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</si>
  <si>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Плановые затраты на выполнение гос. работы 6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</si>
  <si>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Плановые затраты на выполнение гос. работы 7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</si>
  <si>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Плановые затраты на выполнение гос. работы 8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</si>
  <si>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Плановые затраты на выполнение гос. работы 9 </t>
    </r>
    <r>
      <rPr>
        <b/>
        <sz val="12"/>
        <color theme="1"/>
        <rFont val="Times New Roman"/>
        <family val="1"/>
        <charset val="204"/>
      </rPr>
      <t>(наименование работы)</t>
    </r>
  </si>
  <si>
    <r>
      <t xml:space="preserve">Наличие просроченной дебиторской и кредиторской задолженности </t>
    </r>
    <r>
      <rPr>
        <b/>
        <sz val="12"/>
        <color rgb="FF000000"/>
        <rFont val="Times New Roman"/>
        <family val="1"/>
        <charset val="204"/>
      </rPr>
      <t xml:space="preserve"> (Е5)</t>
    </r>
  </si>
  <si>
    <r>
      <t xml:space="preserve"> &lt;*&gt; </t>
    </r>
    <r>
      <rPr>
        <sz val="12"/>
        <color indexed="8"/>
        <rFont val="Times New Roman"/>
        <family val="1"/>
        <charset val="204"/>
      </rPr>
      <t xml:space="preserve">Для учреждений, не оказывающих платные услуги, данный показатель исключается. При этом максимальная балльность уменьшается на соответствующую сумму. </t>
    </r>
  </si>
  <si>
    <t>Доля доходов от платных услуг от общего объема доходов*</t>
  </si>
  <si>
    <r>
      <t xml:space="preserve">Выполнение государственного задания по показателям, характеризующим качество государственных услуг </t>
    </r>
    <r>
      <rPr>
        <b/>
        <sz val="12"/>
        <color rgb="FF000000"/>
        <rFont val="Times New Roman"/>
        <family val="1"/>
        <charset val="204"/>
      </rPr>
      <t>(Е1)</t>
    </r>
  </si>
  <si>
    <t>Факт. значение показателя объема 2 гос. работы 1</t>
  </si>
  <si>
    <t>Факт. значение показателя объема 1 гос. работы 1</t>
  </si>
  <si>
    <t>План. значение показателя объема 1 гос. работы 1</t>
  </si>
  <si>
    <t>План. значение показателя объема 5 гос. работы 1</t>
  </si>
  <si>
    <t>План. значение показателя объема 5 гос. работы 2</t>
  </si>
  <si>
    <t>План. значение показателя объема 5 гос. работы 3</t>
  </si>
  <si>
    <t>План. значение показателя объема 5 гос. работы 4</t>
  </si>
  <si>
    <t>План. значение показателя объема 5 гос. работы 5</t>
  </si>
  <si>
    <t>План. значение показателя объема 5 гос. работы 6</t>
  </si>
  <si>
    <t>План. значение показателя объема 5 гос. работы 7</t>
  </si>
  <si>
    <t>План. значение показателя объема 5 гос. работы 8</t>
  </si>
  <si>
    <t>План. значение показателя объема 5 гос. работы 9</t>
  </si>
  <si>
    <t>5050</t>
  </si>
  <si>
    <t>Фактические затраты на оказание гос. работ:</t>
  </si>
  <si>
    <t>Численность потребителей гос. услуг</t>
  </si>
  <si>
    <t>Показатели объема по гос. работе 4:</t>
  </si>
  <si>
    <t>Суб1 / (Суб1+Суб2+ …+Суб9)</t>
  </si>
  <si>
    <t>Суб2 / (Суб1+Суб2+ …+Суб9)</t>
  </si>
  <si>
    <t>Суб3 / (Суб1+Суб2+ …+Суб9)</t>
  </si>
  <si>
    <t>Суб4 / (Суб1+Суб2+ …+Суб9)</t>
  </si>
  <si>
    <t>Суб5 / (Суб1+Суб2+ …+Суб9)</t>
  </si>
  <si>
    <t>Суб6 / (Суб1+Суб2+ …+Суб9)</t>
  </si>
  <si>
    <t>Суб7 / (Суб1+Суб2+ …+Суб9)</t>
  </si>
  <si>
    <t>Суб8 / (Суб1+Суб2+ …+Суб9)</t>
  </si>
  <si>
    <t>Суб9 / (Суб1+Суб2+ …+Суб9)</t>
  </si>
  <si>
    <t>Суб1 / (Суб1+Суб2+ …+Суб9 9)</t>
  </si>
  <si>
    <r>
      <t xml:space="preserve">К4 </t>
    </r>
    <r>
      <rPr>
        <vertAlign val="subscript"/>
        <sz val="12"/>
        <color rgb="FF000000"/>
        <rFont val="Times New Roman"/>
        <family val="1"/>
        <charset val="204"/>
      </rPr>
      <t>1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</si>
  <si>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ф1</t>
    </r>
    <r>
      <rPr>
        <sz val="12"/>
        <color rgb="FF000000"/>
        <rFont val="Times New Roman"/>
        <family val="1"/>
        <charset val="204"/>
      </rPr>
      <t xml:space="preserve"> / К4 </t>
    </r>
    <r>
      <rPr>
        <vertAlign val="subscript"/>
        <sz val="12"/>
        <color rgb="FF000000"/>
        <rFont val="Times New Roman"/>
        <family val="1"/>
        <charset val="204"/>
      </rPr>
      <t>план.1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</si>
  <si>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ф1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</si>
  <si>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план.1</t>
    </r>
  </si>
  <si>
    <r>
      <t xml:space="preserve">К4 </t>
    </r>
    <r>
      <rPr>
        <vertAlign val="subscript"/>
        <sz val="12"/>
        <color rgb="FF000000"/>
        <rFont val="Times New Roman"/>
        <family val="1"/>
        <charset val="204"/>
      </rPr>
      <t>2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</si>
  <si>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ф2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</si>
  <si>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план.2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</si>
  <si>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ф2</t>
    </r>
    <r>
      <rPr>
        <sz val="12"/>
        <color rgb="FF000000"/>
        <rFont val="Times New Roman"/>
        <family val="1"/>
        <charset val="204"/>
      </rPr>
      <t xml:space="preserve"> / К4 </t>
    </r>
    <r>
      <rPr>
        <vertAlign val="subscript"/>
        <sz val="12"/>
        <color rgb="FF000000"/>
        <rFont val="Times New Roman"/>
        <family val="1"/>
        <charset val="204"/>
      </rPr>
      <t>план.2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</si>
  <si>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ф3</t>
    </r>
    <r>
      <rPr>
        <sz val="12"/>
        <color rgb="FF000000"/>
        <rFont val="Times New Roman"/>
        <family val="1"/>
        <charset val="204"/>
      </rPr>
      <t xml:space="preserve"> / К4 </t>
    </r>
    <r>
      <rPr>
        <vertAlign val="subscript"/>
        <sz val="12"/>
        <color rgb="FF000000"/>
        <rFont val="Times New Roman"/>
        <family val="1"/>
        <charset val="204"/>
      </rPr>
      <t>план.3</t>
    </r>
    <r>
      <rPr>
        <sz val="12"/>
        <color rgb="FF000000"/>
        <rFont val="Times New Roman"/>
        <family val="1"/>
        <charset val="204"/>
      </rPr>
      <t xml:space="preserve"> * 100%</t>
    </r>
  </si>
  <si>
    <r>
      <t xml:space="preserve">К4 </t>
    </r>
    <r>
      <rPr>
        <vertAlign val="subscript"/>
        <sz val="12"/>
        <color rgb="FF000000"/>
        <rFont val="Times New Roman"/>
        <family val="1"/>
        <charset val="204"/>
      </rPr>
      <t>3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</si>
  <si>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ф3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</si>
  <si>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план.3</t>
    </r>
  </si>
  <si>
    <r>
      <t xml:space="preserve">К4 </t>
    </r>
    <r>
      <rPr>
        <vertAlign val="subscript"/>
        <sz val="12"/>
        <color rgb="FF000000"/>
        <rFont val="Times New Roman"/>
        <family val="1"/>
        <charset val="204"/>
      </rPr>
      <t>4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</si>
  <si>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ф4</t>
    </r>
    <r>
      <rPr>
        <sz val="12"/>
        <color rgb="FF000000"/>
        <rFont val="Times New Roman"/>
        <family val="1"/>
        <charset val="204"/>
      </rPr>
      <t xml:space="preserve"> / К4 </t>
    </r>
    <r>
      <rPr>
        <vertAlign val="subscript"/>
        <sz val="12"/>
        <color rgb="FF000000"/>
        <rFont val="Times New Roman"/>
        <family val="1"/>
        <charset val="204"/>
      </rPr>
      <t>план.4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</si>
  <si>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ф4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</si>
  <si>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план.4</t>
    </r>
  </si>
  <si>
    <r>
      <t xml:space="preserve">К4 </t>
    </r>
    <r>
      <rPr>
        <vertAlign val="subscript"/>
        <sz val="12"/>
        <color rgb="FF000000"/>
        <rFont val="Times New Roman"/>
        <family val="1"/>
        <charset val="204"/>
      </rPr>
      <t>5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</si>
  <si>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ф5</t>
    </r>
    <r>
      <rPr>
        <sz val="12"/>
        <color rgb="FF000000"/>
        <rFont val="Times New Roman"/>
        <family val="1"/>
        <charset val="204"/>
      </rPr>
      <t xml:space="preserve"> / К4 </t>
    </r>
    <r>
      <rPr>
        <vertAlign val="subscript"/>
        <sz val="12"/>
        <color rgb="FF000000"/>
        <rFont val="Times New Roman"/>
        <family val="1"/>
        <charset val="204"/>
      </rPr>
      <t>план.5</t>
    </r>
    <r>
      <rPr>
        <sz val="12"/>
        <color rgb="FF000000"/>
        <rFont val="Times New Roman"/>
        <family val="1"/>
        <charset val="204"/>
      </rPr>
      <t xml:space="preserve"> * 100%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</si>
  <si>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ф5</t>
    </r>
  </si>
  <si>
    <r>
      <t>К4</t>
    </r>
    <r>
      <rPr>
        <vertAlign val="subscript"/>
        <sz val="12"/>
        <color rgb="FF000000"/>
        <rFont val="Times New Roman"/>
        <family val="1"/>
        <charset val="204"/>
      </rPr>
      <t>план.5</t>
    </r>
  </si>
  <si>
    <t>Показатели объема по гос.работе 7:</t>
  </si>
  <si>
    <t>КР IV кв / ((КР I кв + КР II кв + КР III кв)/3)</t>
  </si>
  <si>
    <r>
      <t>ПС факт. / ПС</t>
    </r>
    <r>
      <rPr>
        <vertAlign val="subscript"/>
        <sz val="12"/>
        <color rgb="FF000000"/>
        <rFont val="Times New Roman"/>
        <family val="1"/>
        <charset val="204"/>
      </rPr>
      <t>план.</t>
    </r>
    <r>
      <rPr>
        <sz val="12"/>
        <color rgb="FF000000"/>
        <rFont val="Times New Roman"/>
        <family val="1"/>
        <charset val="204"/>
      </rPr>
      <t xml:space="preserve"> * 100%</t>
    </r>
  </si>
  <si>
    <t xml:space="preserve">в том числе:_x000D_
</t>
  </si>
  <si>
    <t>- доходы от сдачи в аренду или предоставления по договору пользования зданий (помещений), находящихся в оперативном управлении учреждения</t>
  </si>
  <si>
    <t>- доходы, получаемые по соглашениям об установлении сервитута, заключенного учреждением в отношении земельных участков</t>
  </si>
  <si>
    <t>- иные доходы от собственности</t>
  </si>
  <si>
    <t>Арендная плата за пользование имуществом</t>
  </si>
  <si>
    <t>- аренда зданий (помещений)</t>
  </si>
  <si>
    <t>- аренда земельных участков</t>
  </si>
  <si>
    <t>- аренда иного имущества</t>
  </si>
  <si>
    <t>Среднесписочная численность руководящего состава (руководитель, заместитель (и) руководителя, главный бухгалтер)</t>
  </si>
  <si>
    <t>Среднесписочная численность работников административно-управленческого персонала (руководитель, заместитель(и) руководителя, бухгалтерия, юридический отдел, экономический отдел, финансовый отдел, отдел кадров, канцелярия)</t>
  </si>
  <si>
    <t>Среднесписочная  численность вспомогательного персонала</t>
  </si>
  <si>
    <t>Штатная численность руководящего состава</t>
  </si>
  <si>
    <t>Штатная численность работников административно-управленческого персонала</t>
  </si>
  <si>
    <t>Штатная  численность вспомогательного персонала</t>
  </si>
  <si>
    <t>Средняя заработная плата руководителя учреждения за счет всех источников</t>
  </si>
  <si>
    <t>Фонд оплаты труда общий</t>
  </si>
  <si>
    <t>Фонд оплаты труда руководящего состава</t>
  </si>
  <si>
    <t>Фонд оплаты труда административно-управленческого персонала</t>
  </si>
  <si>
    <t>Фонд оплаты труда основного персонала</t>
  </si>
  <si>
    <t>Фонд оплаты труда вспомогательного персонала</t>
  </si>
  <si>
    <t>Общая площадь недвижимого имущества, находящегося в оперативном управлении учреждения</t>
  </si>
  <si>
    <t>м2</t>
  </si>
  <si>
    <t>- площадь зданий (помещений)</t>
  </si>
  <si>
    <t>- площадь зданий (помещений), используемая учреждением в соответствии с уставной деятельностью</t>
  </si>
  <si>
    <t>- площадь земельных участков</t>
  </si>
  <si>
    <t>- площадь земельных участков, используемая учреждением в соответствии с уставной деятельностью</t>
  </si>
  <si>
    <t>- площадь недвижимого имущества, не задействованная учреждением в уставных целях</t>
  </si>
  <si>
    <t>- площадь зданий (помещений), сдаваемая в аренду или предоставляемая по договору пользования</t>
  </si>
  <si>
    <t>- площадь земельных участков, передаваемая в пользование по соглашениям об установлении сервитута</t>
  </si>
  <si>
    <t>Общая площадь недвижимого имущества, арендуемого учреждением</t>
  </si>
  <si>
    <t>Среднесписочная численность руководящего состава (руководитель, заместитель руководителя, главный бухгалтер)</t>
  </si>
  <si>
    <t>Среднесписочная численность работников административно-управленческого персонала (управленческий персонал, работники бухгалтерии, канцелярии, финансового, экономического и кадрового отделов, начальники подразделений)</t>
  </si>
  <si>
    <t>Среднесписочная численность основного персонала</t>
  </si>
  <si>
    <t>Среднесписочная численность вспомогательного персонала</t>
  </si>
  <si>
    <t>Заработная плата руководителя учреждения за счет всех источников</t>
  </si>
  <si>
    <t>Доля оплаты труда работников административно-управленческого и вспомогательного персонала в общем фонде оплаты труда</t>
  </si>
  <si>
    <t>Фонд оплаты труда административно-управленческого персонала и вспомогательного персонала</t>
  </si>
  <si>
    <r>
      <t xml:space="preserve">Коэффициент нормы управляемости (отражает количество работников учреждения, приходящихся на одного человека руководящего состава) </t>
    </r>
    <r>
      <rPr>
        <b/>
        <sz val="12"/>
        <color rgb="FF000000"/>
        <rFont val="Times New Roman"/>
        <family val="1"/>
        <charset val="204"/>
      </rPr>
      <t>(Е6)</t>
    </r>
  </si>
  <si>
    <r>
      <t xml:space="preserve">Коэффициент административного обеспечения (отражает количество работников учреждения, приходящихся на одного работника административно-управленческого персонала) </t>
    </r>
    <r>
      <rPr>
        <b/>
        <sz val="12"/>
        <color rgb="FF000000"/>
        <rFont val="Times New Roman"/>
        <family val="1"/>
        <charset val="204"/>
      </rPr>
      <t>(Е7)</t>
    </r>
  </si>
  <si>
    <r>
      <t>Доля оплаты труда работников административно-управленческого и вспомогательного персонала в общем фонде оплаты труда</t>
    </r>
    <r>
      <rPr>
        <b/>
        <sz val="12"/>
        <color rgb="FF000000"/>
        <rFont val="Times New Roman"/>
        <family val="1"/>
        <charset val="204"/>
      </rPr>
      <t>(Е11)</t>
    </r>
  </si>
  <si>
    <r>
      <t xml:space="preserve">по государственной услуге 1: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психиатрия-наркология</t>
    </r>
  </si>
  <si>
    <r>
      <t xml:space="preserve">Фактическое значение показателя качества 1 </t>
    </r>
    <r>
      <rPr>
        <b/>
        <sz val="12"/>
        <color theme="1"/>
        <rFont val="Times New Roman"/>
        <family val="1"/>
        <charset val="204"/>
      </rPr>
      <t>Соответствие порядкам оказания медицинской помощи на основе стандартов медицинской помощи</t>
    </r>
  </si>
  <si>
    <r>
      <t xml:space="preserve">Фактическое значение показателя качества 1         </t>
    </r>
    <r>
      <rPr>
        <b/>
        <sz val="12"/>
        <color theme="1"/>
        <rFont val="Times New Roman"/>
        <family val="1"/>
        <charset val="204"/>
      </rPr>
      <t>Соответствие порядкам оказания медицинской помощи на основе стандартов медицинской помощи</t>
    </r>
  </si>
  <si>
    <r>
      <t xml:space="preserve">Фактическое значение показателя качества 2 </t>
    </r>
    <r>
      <rPr>
        <b/>
        <sz val="12"/>
        <color theme="1"/>
        <rFont val="Times New Roman"/>
        <family val="1"/>
        <charset val="204"/>
      </rPr>
      <t>Удовлетворенность потребителей в оказанной государственной услуге</t>
    </r>
  </si>
  <si>
    <r>
      <t xml:space="preserve">по государственной услуге 2: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дерматовенерология ( в части венерологии)</t>
    </r>
  </si>
  <si>
    <r>
      <t xml:space="preserve">Плановое значение показателя качества 1 </t>
    </r>
    <r>
      <rPr>
        <b/>
        <sz val="12"/>
        <color theme="1"/>
        <rFont val="Times New Roman"/>
        <family val="1"/>
        <charset val="204"/>
      </rPr>
      <t xml:space="preserve"> Соответствие порядкам оказания медицинской помощи на основе стандартов медицинской помощи</t>
    </r>
  </si>
  <si>
    <r>
      <t xml:space="preserve">Плановое значение показателя качества 1 </t>
    </r>
    <r>
      <rPr>
        <b/>
        <sz val="12"/>
        <color theme="1"/>
        <rFont val="Times New Roman"/>
        <family val="1"/>
        <charset val="204"/>
      </rPr>
      <t xml:space="preserve">              Соответствие порядкам оказания медицинской помощи на основе стандартов медицинской помощи</t>
    </r>
  </si>
  <si>
    <r>
      <t xml:space="preserve">Плановое значение показателя качества 2      </t>
    </r>
    <r>
      <rPr>
        <b/>
        <sz val="12"/>
        <color theme="1"/>
        <rFont val="Times New Roman"/>
        <family val="1"/>
        <charset val="204"/>
      </rPr>
      <t>Удовлетворенность потребителей в оказанной государственной услуге</t>
    </r>
  </si>
  <si>
    <r>
      <t xml:space="preserve">Фактическое значение показателя объема 1       </t>
    </r>
    <r>
      <rPr>
        <b/>
        <sz val="12"/>
        <color theme="1"/>
        <rFont val="Times New Roman"/>
        <family val="1"/>
        <charset val="204"/>
      </rPr>
      <t xml:space="preserve"> число посещений</t>
    </r>
  </si>
  <si>
    <r>
      <t xml:space="preserve">Плановое значение показателя объема 1  </t>
    </r>
    <r>
      <rPr>
        <b/>
        <sz val="12"/>
        <color theme="1"/>
        <rFont val="Times New Roman"/>
        <family val="1"/>
        <charset val="204"/>
      </rPr>
      <t xml:space="preserve"> число посещений</t>
    </r>
  </si>
  <si>
    <t>Министерство здравоохранеия Республики Бурятия</t>
  </si>
  <si>
    <t>ГБУЗ "Еравнинская ЦРБ"</t>
  </si>
  <si>
    <t>Дата составления "29" марта 2019г.</t>
  </si>
  <si>
    <r>
      <t xml:space="preserve">Фактическое значение показателя объема 1 </t>
    </r>
    <r>
      <rPr>
        <b/>
        <sz val="12"/>
        <color theme="1"/>
        <rFont val="Times New Roman"/>
        <family val="1"/>
        <charset val="204"/>
      </rPr>
      <t xml:space="preserve"> число посещений</t>
    </r>
  </si>
  <si>
    <r>
      <t xml:space="preserve">Плановое значение показателя объема 1  </t>
    </r>
    <r>
      <rPr>
        <b/>
        <sz val="12"/>
        <color theme="1"/>
        <rFont val="Times New Roman"/>
        <family val="1"/>
        <charset val="204"/>
      </rPr>
      <t>(число посещений</t>
    </r>
  </si>
  <si>
    <r>
      <t xml:space="preserve">по государственной услуге 3: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психиатрия</t>
    </r>
  </si>
  <si>
    <r>
      <t xml:space="preserve">Плановое значение показателя объема 1  </t>
    </r>
    <r>
      <rPr>
        <b/>
        <sz val="12"/>
        <color theme="1"/>
        <rFont val="Times New Roman"/>
        <family val="1"/>
        <charset val="204"/>
      </rPr>
      <t>число посещений</t>
    </r>
  </si>
  <si>
    <r>
      <t xml:space="preserve">по государственной услуге 4: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фтизиатрия</t>
    </r>
  </si>
  <si>
    <r>
      <t xml:space="preserve">по государственной услуге 5: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инфекционные болезни ( в части синдрома приобретенного иммунодефицита (ВИЧ - инфекция)</t>
    </r>
  </si>
  <si>
    <r>
      <t xml:space="preserve">по государственной услуге 6: </t>
    </r>
    <r>
      <rPr>
        <b/>
        <sz val="12"/>
        <color theme="1"/>
        <rFont val="Times New Roman"/>
        <family val="1"/>
        <charset val="204"/>
      </rPr>
      <t>Первичная медико-санитарная помощь, в части профилактики</t>
    </r>
  </si>
  <si>
    <r>
      <t xml:space="preserve">по государственной услуге 7: </t>
    </r>
    <r>
      <rPr>
        <b/>
        <sz val="12"/>
        <color theme="1"/>
        <rFont val="Times New Roman"/>
        <family val="1"/>
        <charset val="204"/>
      </rPr>
      <t>Паллиативная медицинская помощь</t>
    </r>
  </si>
  <si>
    <r>
      <t xml:space="preserve">Фактическое значение показателя объема 1 </t>
    </r>
    <r>
      <rPr>
        <b/>
        <sz val="12"/>
        <color theme="1"/>
        <rFont val="Times New Roman"/>
        <family val="1"/>
        <charset val="204"/>
      </rPr>
      <t xml:space="preserve"> количество койко-дней</t>
    </r>
  </si>
  <si>
    <r>
      <t xml:space="preserve">Плановое значение показателя объема 1  </t>
    </r>
    <r>
      <rPr>
        <b/>
        <sz val="12"/>
        <color theme="1"/>
        <rFont val="Times New Roman"/>
        <family val="1"/>
        <charset val="204"/>
      </rPr>
      <t>количество койко-дней</t>
    </r>
  </si>
  <si>
    <t>усл.ед</t>
  </si>
  <si>
    <r>
      <t xml:space="preserve">по государственной услуге 8: </t>
    </r>
    <r>
      <rPr>
        <b/>
        <sz val="12"/>
        <color theme="1"/>
        <rFont val="Times New Roman"/>
        <family val="1"/>
        <charset val="204"/>
      </rPr>
      <t>Первичная медико-санитарная помощь, в части диагностики и лечения</t>
    </r>
  </si>
  <si>
    <r>
      <t xml:space="preserve">Фактическое значение показателя качества 1 </t>
    </r>
    <r>
      <rPr>
        <b/>
        <sz val="12"/>
        <color theme="1"/>
        <rFont val="Times New Roman"/>
        <family val="1"/>
        <charset val="204"/>
      </rPr>
      <t xml:space="preserve"> Соответствие порядкам оказания медицинской помощи на основе стандартов медицинской помощи</t>
    </r>
  </si>
  <si>
    <r>
      <t xml:space="preserve">Плановое значение показателя качества 1 </t>
    </r>
    <r>
      <rPr>
        <b/>
        <sz val="12"/>
        <color theme="1"/>
        <rFont val="Times New Roman"/>
        <family val="1"/>
        <charset val="204"/>
      </rPr>
      <t xml:space="preserve">  Соответствие порядкам оказания медицинской помощи на основе стандартов медицинской помощи</t>
    </r>
  </si>
  <si>
    <r>
      <t xml:space="preserve">Фактическое значение показателя объема 1 </t>
    </r>
    <r>
      <rPr>
        <b/>
        <sz val="12"/>
        <color theme="1"/>
        <rFont val="Times New Roman"/>
        <family val="1"/>
        <charset val="204"/>
      </rPr>
      <t xml:space="preserve"> количество исследований</t>
    </r>
  </si>
  <si>
    <r>
      <t xml:space="preserve">Плановое значение показателя объема 1  </t>
    </r>
    <r>
      <rPr>
        <b/>
        <sz val="12"/>
        <color theme="1"/>
        <rFont val="Times New Roman"/>
        <family val="1"/>
        <charset val="204"/>
      </rPr>
      <t>количество исследований</t>
    </r>
  </si>
  <si>
    <r>
      <t xml:space="preserve">по государственной услуге 9: </t>
    </r>
    <r>
      <rPr>
        <b/>
        <sz val="12"/>
        <color theme="1"/>
        <rFont val="Times New Roman"/>
        <family val="1"/>
        <charset val="204"/>
      </rPr>
      <t>Медицинская помощь в экстренной форме незастрахованным гражданам в системе обязательного медицинского страхования</t>
    </r>
  </si>
  <si>
    <r>
      <t xml:space="preserve">Фактическое значение показателя объема 1 </t>
    </r>
    <r>
      <rPr>
        <b/>
        <sz val="12"/>
        <color theme="1"/>
        <rFont val="Times New Roman"/>
        <family val="1"/>
        <charset val="204"/>
      </rPr>
      <t xml:space="preserve"> случаев госпитализации</t>
    </r>
  </si>
  <si>
    <r>
      <t xml:space="preserve">Плановое значение показателя объема 1  </t>
    </r>
    <r>
      <rPr>
        <b/>
        <sz val="12"/>
        <color theme="1"/>
        <rFont val="Times New Roman"/>
        <family val="1"/>
        <charset val="204"/>
      </rPr>
      <t>случаев госпитализации</t>
    </r>
  </si>
  <si>
    <r>
      <t xml:space="preserve">по государственной работе 1: </t>
    </r>
    <r>
      <rPr>
        <b/>
        <sz val="12"/>
        <color theme="1"/>
        <rFont val="Times New Roman"/>
        <family val="1"/>
        <charset val="204"/>
      </rPr>
      <t>Патологическая анатомия</t>
    </r>
  </si>
  <si>
    <r>
      <t xml:space="preserve">Фактическое значение показателя объема 1* </t>
    </r>
    <r>
      <rPr>
        <b/>
        <sz val="12"/>
        <color theme="1"/>
        <rFont val="Times New Roman"/>
        <family val="1"/>
        <charset val="204"/>
      </rPr>
      <t xml:space="preserve"> количество исследований</t>
    </r>
  </si>
  <si>
    <r>
      <t xml:space="preserve">Плановое значение показателя объема 1*  </t>
    </r>
    <r>
      <rPr>
        <b/>
        <sz val="12"/>
        <color theme="1"/>
        <rFont val="Times New Roman"/>
        <family val="1"/>
        <charset val="204"/>
      </rPr>
      <t xml:space="preserve"> количество исследований</t>
    </r>
  </si>
  <si>
    <r>
      <t xml:space="preserve">Фактическое значение показателя объема 1* </t>
    </r>
    <r>
      <rPr>
        <b/>
        <sz val="12"/>
        <color theme="1"/>
        <rFont val="Times New Roman"/>
        <family val="1"/>
        <charset val="204"/>
      </rPr>
      <t>количество освидетельствований</t>
    </r>
  </si>
  <si>
    <r>
      <t xml:space="preserve">Плановое значение показателя объема 1*  </t>
    </r>
    <r>
      <rPr>
        <b/>
        <sz val="12"/>
        <color theme="1"/>
        <rFont val="Times New Roman"/>
        <family val="1"/>
        <charset val="204"/>
      </rPr>
      <t>количество освидетельствований</t>
    </r>
  </si>
  <si>
    <t xml:space="preserve">да </t>
  </si>
  <si>
    <r>
      <t xml:space="preserve">Фактические затраты на оказание гос. услуги 1: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психиатрия-наркология</t>
    </r>
  </si>
  <si>
    <r>
      <t xml:space="preserve">Фактические затраты на оказание гос. услуги 2: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дерматовенерология ( в части венерологии)</t>
    </r>
  </si>
  <si>
    <r>
      <t xml:space="preserve">Фактические затраты на оказание гос. услуги 3: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психиатрия</t>
    </r>
  </si>
  <si>
    <r>
      <t xml:space="preserve">Фактические затраты на оказание гос. услуги 4: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фтизиатрия</t>
    </r>
  </si>
  <si>
    <r>
      <t xml:space="preserve">Фактические затраты на оказание гос. услуги 5: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инфекционные болезни ( в части синдрома приобретенного иммунодефицита (ВИЧ - инфекция)</t>
    </r>
  </si>
  <si>
    <r>
      <t xml:space="preserve">Фактические затраты на оказание гос. услуги 6: </t>
    </r>
    <r>
      <rPr>
        <b/>
        <sz val="12"/>
        <color theme="1"/>
        <rFont val="Times New Roman"/>
        <family val="1"/>
        <charset val="204"/>
      </rPr>
      <t>Первичная медико-санитарная помощь, в части профилактики</t>
    </r>
  </si>
  <si>
    <r>
      <t xml:space="preserve">Фактические затраты на оказание гос. услуги 7: </t>
    </r>
    <r>
      <rPr>
        <b/>
        <sz val="12"/>
        <color theme="1"/>
        <rFont val="Times New Roman"/>
        <family val="1"/>
        <charset val="204"/>
      </rPr>
      <t>Паллиативная медицинская помощь</t>
    </r>
  </si>
  <si>
    <r>
      <t xml:space="preserve">Фактические затраты на оказание гос. услуги 8: </t>
    </r>
    <r>
      <rPr>
        <b/>
        <sz val="12"/>
        <color theme="1"/>
        <rFont val="Times New Roman"/>
        <family val="1"/>
        <charset val="204"/>
      </rPr>
      <t>Первичная медико-санитарная помощь, в части диагностики и лечения</t>
    </r>
  </si>
  <si>
    <r>
      <t xml:space="preserve">Фактические затраты на оказание гос. услуги 9: </t>
    </r>
    <r>
      <rPr>
        <b/>
        <sz val="12"/>
        <color theme="1"/>
        <rFont val="Times New Roman"/>
        <family val="1"/>
        <charset val="204"/>
      </rPr>
      <t>Медицинская помощь в экстренной форме незастрахованным гражданам в системе обязательного медицинского страхования</t>
    </r>
  </si>
  <si>
    <r>
      <t xml:space="preserve">Фактические затраты на выполнение гос. работы 1 </t>
    </r>
    <r>
      <rPr>
        <b/>
        <sz val="12"/>
        <color theme="1"/>
        <rFont val="Times New Roman"/>
        <family val="1"/>
        <charset val="204"/>
      </rPr>
      <t>Патологическая анатомия</t>
    </r>
  </si>
  <si>
    <r>
      <t xml:space="preserve">Плановые затраты на оказание гос. услуги 1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психиатрия-наркология</t>
    </r>
  </si>
  <si>
    <r>
      <t xml:space="preserve">Плановые затраты на оказание гос. услуги 2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дерматовенерология ( в части венерологии)</t>
    </r>
  </si>
  <si>
    <r>
      <t>Плановые затраты на оказание гос. услуги 3</t>
    </r>
    <r>
      <rPr>
        <b/>
        <sz val="12"/>
        <color theme="1"/>
        <rFont val="Times New Roman"/>
        <family val="1"/>
        <charset val="204"/>
      </rPr>
      <t xml:space="preserve"> 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психиатрия</t>
    </r>
  </si>
  <si>
    <r>
      <t xml:space="preserve">Плановые затраты на оказание гос. услуги 4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фтизиатрия</t>
    </r>
  </si>
  <si>
    <r>
      <t xml:space="preserve">Плановые затраты на оказание гос. услуги 5 </t>
    </r>
    <r>
      <rPr>
        <b/>
        <sz val="12"/>
        <color theme="1"/>
        <rFont val="Times New Roman"/>
        <family val="1"/>
        <charset val="204"/>
      </rPr>
  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психических расстройствах и растройствах поведения, по профилю инфекционные болезни ( в части синдрома приобретенного иммунодефицита (ВИЧ - инфекция)</t>
    </r>
  </si>
  <si>
    <r>
      <t xml:space="preserve">Плановые затраты на оказание гос. услуги 6 </t>
    </r>
    <r>
      <rPr>
        <b/>
        <sz val="12"/>
        <color theme="1"/>
        <rFont val="Times New Roman"/>
        <family val="1"/>
        <charset val="204"/>
      </rPr>
      <t>Первичная медико-санитарная помощь, в части профилактики</t>
    </r>
  </si>
  <si>
    <r>
      <t xml:space="preserve">Плановые затраты на оказание гос. услуги 7 </t>
    </r>
    <r>
      <rPr>
        <b/>
        <sz val="12"/>
        <color theme="1"/>
        <rFont val="Times New Roman"/>
        <family val="1"/>
        <charset val="204"/>
      </rPr>
      <t>Паллиативная медицинская помощь</t>
    </r>
  </si>
  <si>
    <r>
      <t xml:space="preserve">Плановые затраты на оказание гос. услуги 8 </t>
    </r>
    <r>
      <rPr>
        <b/>
        <sz val="12"/>
        <color theme="1"/>
        <rFont val="Times New Roman"/>
        <family val="1"/>
        <charset val="204"/>
      </rPr>
      <t>Первичная медико-санитарная помощь, в части диагностики и лечения</t>
    </r>
  </si>
  <si>
    <r>
      <t xml:space="preserve">Плановые затраты на оказание гос. услуги 9 </t>
    </r>
    <r>
      <rPr>
        <b/>
        <sz val="12"/>
        <color theme="1"/>
        <rFont val="Times New Roman"/>
        <family val="1"/>
        <charset val="204"/>
      </rPr>
      <t>Медицинская помощь в экстренной форме незастрахованным гражданам в системе обязательного медицинского страхования</t>
    </r>
  </si>
  <si>
    <r>
      <t xml:space="preserve">Плановые затраты на выполнение гос. работы 1 </t>
    </r>
    <r>
      <rPr>
        <b/>
        <sz val="12"/>
        <color theme="1"/>
        <rFont val="Times New Roman"/>
        <family val="1"/>
        <charset val="204"/>
      </rPr>
      <t>Патологическая анатомия</t>
    </r>
  </si>
  <si>
    <r>
      <t xml:space="preserve">по государственной работе 2: </t>
    </r>
    <r>
      <rPr>
        <b/>
        <sz val="12"/>
        <color theme="1"/>
        <rFont val="Times New Roman"/>
        <family val="1"/>
        <charset val="204"/>
      </rPr>
      <t>Медицинское освидетельствование на состояние опъянения (алкогольного , наркотического или иного токсического)</t>
    </r>
  </si>
  <si>
    <r>
      <t>Плановые затраты на выполнение гос. работы 2</t>
    </r>
    <r>
      <rPr>
        <b/>
        <sz val="12"/>
        <color theme="1"/>
        <rFont val="Times New Roman"/>
        <family val="1"/>
        <charset val="204"/>
      </rPr>
      <t xml:space="preserve"> Медицинское освидетельствование на состояние опъянения (алкогольного, наркотического или иного токсического)</t>
    </r>
  </si>
  <si>
    <r>
      <t xml:space="preserve">Фактические затраты на выполнение гос. работы 2 </t>
    </r>
    <r>
      <rPr>
        <b/>
        <sz val="12"/>
        <color theme="1"/>
        <rFont val="Times New Roman"/>
        <family val="1"/>
        <charset val="204"/>
      </rPr>
      <t>Медицинское освидетельствование на состояние опъянения (алкогольного , наркотического или иного токсического)</t>
    </r>
  </si>
  <si>
    <t>да</t>
  </si>
  <si>
    <t>Министерство здравоохранения Республики Бурятия</t>
  </si>
  <si>
    <t>71/413</t>
  </si>
  <si>
    <t>нет</t>
  </si>
  <si>
    <t>71/430</t>
  </si>
  <si>
    <t>койки/ посещ.</t>
  </si>
  <si>
    <t>ед.</t>
  </si>
  <si>
    <t>учреждения                          ___________ _______Гончикдоржиева Цырен-Ханда Бадмадоржиевна</t>
  </si>
  <si>
    <t>государственной власти              ___________ Самбуев Дамбинима Нимацыренович</t>
  </si>
  <si>
    <t xml:space="preserve">           Самбуев Дамбинима Нимацыренович</t>
  </si>
  <si>
    <t>Приказ МЗ РБ от 21.02.2018 № 94-ОД «Об утверждении критериев эффективности деятельности медицинских и образовательных организаций Республики Бурятия, подведомственных Министерству здравоохранения и их руководителей на 2018 год»</t>
  </si>
  <si>
    <t>шт</t>
  </si>
  <si>
    <t>койко-день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</si>
</sst>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0" fillId="0" borderId="0" xfId="0" applyNumberFormat="1"/>
    <xf numFmtId="0" fontId="2" fillId="0" borderId="0" xfId="0" applyFont="1" applyAlignme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9" fontId="2" fillId="4" borderId="2" xfId="0" applyNumberFormat="1" applyFont="1" applyFill="1" applyBorder="1" applyAlignment="1">
      <alignment horizontal="center" wrapText="1"/>
    </xf>
    <xf numFmtId="9" fontId="2" fillId="3" borderId="2" xfId="0" applyNumberFormat="1" applyFont="1" applyFill="1" applyBorder="1" applyAlignment="1">
      <alignment horizontal="center" wrapText="1"/>
    </xf>
    <xf numFmtId="9" fontId="2" fillId="4" borderId="1" xfId="0" applyNumberFormat="1" applyFont="1" applyFill="1" applyBorder="1" applyAlignment="1">
      <alignment horizontal="center" wrapText="1"/>
    </xf>
    <xf numFmtId="9" fontId="2" fillId="3" borderId="1" xfId="0" applyNumberFormat="1" applyFont="1" applyFill="1" applyBorder="1" applyAlignment="1">
      <alignment horizontal="center" wrapText="1"/>
    </xf>
    <xf numFmtId="9" fontId="2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horizontal="center" wrapText="1"/>
    </xf>
    <xf numFmtId="0" fontId="0" fillId="0" borderId="0" xfId="0" applyNumberFormat="1"/>
    <xf numFmtId="0" fontId="5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justify" vertical="top" wrapText="1"/>
    </xf>
    <xf numFmtId="0" fontId="5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16" fillId="0" borderId="0" xfId="0" applyFont="1"/>
    <xf numFmtId="0" fontId="2" fillId="3" borderId="1" xfId="0" applyFont="1" applyFill="1" applyBorder="1" applyAlignment="1">
      <alignment horizontal="justify" vertical="top" wrapText="1"/>
    </xf>
    <xf numFmtId="0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9" fontId="5" fillId="4" borderId="1" xfId="0" applyNumberFormat="1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9" fontId="5" fillId="4" borderId="3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9" fontId="20" fillId="4" borderId="1" xfId="0" applyNumberFormat="1" applyFont="1" applyFill="1" applyBorder="1" applyAlignment="1">
      <alignment horizontal="center" wrapText="1"/>
    </xf>
    <xf numFmtId="9" fontId="2" fillId="4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vertical="top" wrapText="1"/>
    </xf>
    <xf numFmtId="9" fontId="2" fillId="0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/Downloads/&#1057;&#1074;&#1086;&#1076;%20&#1087;&#1086;%20&#1055;&#1069;%202018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КБ"/>
      <sheetName val="БСМП"/>
      <sheetName val="ДРКБ"/>
      <sheetName val="БРОД"/>
      <sheetName val="ВМП"/>
      <sheetName val="1 часть. Услуги 2017"/>
      <sheetName val="2 часть. Работа"/>
      <sheetName val="ball"/>
    </sheetNames>
    <sheetDataSet>
      <sheetData sheetId="0"/>
      <sheetData sheetId="1"/>
      <sheetData sheetId="2"/>
      <sheetData sheetId="3"/>
      <sheetData sheetId="4"/>
      <sheetData sheetId="5">
        <row r="12">
          <cell r="LE12">
            <v>92.9</v>
          </cell>
          <cell r="LF12">
            <v>10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zoomScaleNormal="100" workbookViewId="0">
      <selection activeCell="E304" sqref="E304"/>
    </sheetView>
  </sheetViews>
  <sheetFormatPr defaultRowHeight="15"/>
  <cols>
    <col min="1" max="1" width="63.28515625" customWidth="1"/>
    <col min="3" max="3" width="9.140625" customWidth="1"/>
    <col min="4" max="4" width="16.7109375" hidden="1" customWidth="1"/>
    <col min="5" max="5" width="10.7109375" customWidth="1"/>
    <col min="6" max="6" width="10.140625" bestFit="1" customWidth="1"/>
    <col min="7" max="7" width="10.85546875" customWidth="1"/>
    <col min="8" max="8" width="10" customWidth="1"/>
  </cols>
  <sheetData>
    <row r="1" spans="1:8" ht="15.75">
      <c r="H1" s="3" t="s">
        <v>78</v>
      </c>
    </row>
    <row r="2" spans="1:8" ht="15.75">
      <c r="A2" s="144" t="s">
        <v>0</v>
      </c>
      <c r="B2" s="144"/>
      <c r="C2" s="144"/>
      <c r="D2" s="144"/>
      <c r="E2" s="144"/>
      <c r="F2" s="144"/>
      <c r="G2" s="144"/>
      <c r="H2" s="144"/>
    </row>
    <row r="3" spans="1:8" ht="15.75">
      <c r="A3" s="144" t="s">
        <v>1</v>
      </c>
      <c r="B3" s="144"/>
      <c r="C3" s="144"/>
      <c r="D3" s="144"/>
      <c r="E3" s="144"/>
      <c r="F3" s="144"/>
      <c r="G3" s="144"/>
      <c r="H3" s="144"/>
    </row>
    <row r="4" spans="1:8" ht="15.75">
      <c r="A4" s="144" t="s">
        <v>2</v>
      </c>
      <c r="B4" s="144"/>
      <c r="C4" s="144"/>
      <c r="D4" s="144"/>
      <c r="E4" s="144"/>
      <c r="F4" s="144"/>
      <c r="G4" s="144"/>
      <c r="H4" s="144"/>
    </row>
    <row r="5" spans="1:8" ht="15.75">
      <c r="A5" s="144" t="s">
        <v>1055</v>
      </c>
      <c r="B5" s="144"/>
      <c r="C5" s="144"/>
      <c r="D5" s="144"/>
      <c r="E5" s="144"/>
      <c r="F5" s="144"/>
      <c r="G5" s="144"/>
      <c r="H5" s="144"/>
    </row>
    <row r="6" spans="1:8" ht="15.75">
      <c r="A6" s="144" t="s">
        <v>3</v>
      </c>
      <c r="B6" s="144"/>
      <c r="C6" s="144"/>
      <c r="D6" s="144"/>
      <c r="E6" s="144"/>
      <c r="F6" s="144"/>
      <c r="G6" s="144"/>
      <c r="H6" s="144"/>
    </row>
    <row r="7" spans="1:8" ht="15.75">
      <c r="A7" s="144" t="s">
        <v>1056</v>
      </c>
      <c r="B7" s="144"/>
      <c r="C7" s="144"/>
      <c r="D7" s="144"/>
      <c r="E7" s="144"/>
      <c r="F7" s="144"/>
      <c r="G7" s="144"/>
      <c r="H7" s="144"/>
    </row>
    <row r="8" spans="1:8" ht="15.75">
      <c r="A8" s="144" t="s">
        <v>4</v>
      </c>
      <c r="B8" s="144"/>
      <c r="C8" s="144"/>
      <c r="D8" s="144"/>
      <c r="E8" s="144"/>
      <c r="F8" s="144"/>
      <c r="G8" s="144"/>
      <c r="H8" s="144"/>
    </row>
    <row r="9" spans="1:8" ht="15.75">
      <c r="A9" s="144" t="s">
        <v>1057</v>
      </c>
      <c r="B9" s="144"/>
      <c r="C9" s="144"/>
      <c r="D9" s="144"/>
      <c r="E9" s="144"/>
      <c r="F9" s="144"/>
      <c r="G9" s="144"/>
      <c r="H9" s="144"/>
    </row>
    <row r="10" spans="1:8" ht="15.75">
      <c r="A10" s="1"/>
    </row>
    <row r="11" spans="1:8" ht="15.75">
      <c r="A11" s="145" t="s">
        <v>5</v>
      </c>
      <c r="B11" s="145" t="s">
        <v>6</v>
      </c>
      <c r="C11" s="145" t="s">
        <v>7</v>
      </c>
      <c r="D11" s="145" t="s">
        <v>8</v>
      </c>
      <c r="E11" s="145"/>
      <c r="F11" s="145"/>
      <c r="G11" s="145"/>
      <c r="H11" s="145"/>
    </row>
    <row r="12" spans="1:8" ht="38.25">
      <c r="A12" s="145"/>
      <c r="B12" s="145"/>
      <c r="C12" s="145"/>
      <c r="D12" s="135" t="s">
        <v>9</v>
      </c>
      <c r="E12" s="146" t="s">
        <v>10</v>
      </c>
      <c r="F12" s="146"/>
      <c r="G12" s="146" t="s">
        <v>11</v>
      </c>
      <c r="H12" s="146"/>
    </row>
    <row r="13" spans="1:8" ht="25.5">
      <c r="A13" s="145"/>
      <c r="B13" s="145"/>
      <c r="C13" s="145"/>
      <c r="D13" s="135" t="s">
        <v>12</v>
      </c>
      <c r="E13" s="135" t="s">
        <v>12</v>
      </c>
      <c r="F13" s="135" t="s">
        <v>13</v>
      </c>
      <c r="G13" s="135" t="s">
        <v>12</v>
      </c>
      <c r="H13" s="135" t="s">
        <v>14</v>
      </c>
    </row>
    <row r="14" spans="1:8" ht="15.75">
      <c r="A14" s="4">
        <v>1</v>
      </c>
      <c r="B14" s="29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8" ht="15.75">
      <c r="A15" s="22" t="s">
        <v>15</v>
      </c>
      <c r="B15" s="5"/>
      <c r="C15" s="5"/>
      <c r="D15" s="5"/>
      <c r="E15" s="5"/>
      <c r="F15" s="5"/>
      <c r="G15" s="5"/>
      <c r="H15" s="5"/>
    </row>
    <row r="16" spans="1:8" ht="100.5" customHeight="1">
      <c r="A16" s="31" t="s">
        <v>1045</v>
      </c>
      <c r="B16" s="5"/>
      <c r="C16" s="5"/>
      <c r="D16" s="5"/>
      <c r="E16" s="5"/>
      <c r="F16" s="5"/>
      <c r="G16" s="5"/>
      <c r="H16" s="5"/>
    </row>
    <row r="17" spans="1:8" ht="47.25">
      <c r="A17" s="31" t="s">
        <v>1047</v>
      </c>
      <c r="B17" s="30">
        <v>1101</v>
      </c>
      <c r="C17" s="6" t="s">
        <v>73</v>
      </c>
      <c r="D17" s="6"/>
      <c r="E17" s="6">
        <v>100</v>
      </c>
      <c r="F17" s="106" t="e">
        <f>E17/D17</f>
        <v>#DIV/0!</v>
      </c>
      <c r="G17" s="6"/>
      <c r="H17" s="91">
        <f>G17/E17</f>
        <v>0</v>
      </c>
    </row>
    <row r="18" spans="1:8" ht="47.25">
      <c r="A18" s="31" t="s">
        <v>1048</v>
      </c>
      <c r="B18" s="30">
        <v>1102</v>
      </c>
      <c r="C18" s="6" t="s">
        <v>73</v>
      </c>
      <c r="D18" s="6"/>
      <c r="E18" s="6">
        <v>85.7</v>
      </c>
      <c r="F18" s="106" t="e">
        <f t="shared" ref="F18:F36" si="0">E18/D18</f>
        <v>#DIV/0!</v>
      </c>
      <c r="G18" s="6"/>
      <c r="H18" s="91">
        <f t="shared" ref="H18:H36" si="1">G18/E18</f>
        <v>0</v>
      </c>
    </row>
    <row r="19" spans="1:8" ht="15.75" hidden="1">
      <c r="A19" s="31" t="s">
        <v>204</v>
      </c>
      <c r="B19" s="30">
        <v>1103</v>
      </c>
      <c r="C19" s="6"/>
      <c r="D19" s="6"/>
      <c r="E19" s="6"/>
      <c r="F19" s="106" t="e">
        <f t="shared" si="0"/>
        <v>#DIV/0!</v>
      </c>
      <c r="G19" s="6"/>
      <c r="H19" s="91" t="e">
        <f t="shared" si="1"/>
        <v>#DIV/0!</v>
      </c>
    </row>
    <row r="20" spans="1:8" ht="15.75" hidden="1">
      <c r="A20" s="31" t="s">
        <v>205</v>
      </c>
      <c r="B20" s="30">
        <v>1104</v>
      </c>
      <c r="C20" s="6"/>
      <c r="D20" s="6"/>
      <c r="E20" s="6"/>
      <c r="F20" s="106" t="e">
        <f t="shared" si="0"/>
        <v>#DIV/0!</v>
      </c>
      <c r="G20" s="6"/>
      <c r="H20" s="91" t="e">
        <f t="shared" si="1"/>
        <v>#DIV/0!</v>
      </c>
    </row>
    <row r="21" spans="1:8" ht="15.75" hidden="1">
      <c r="A21" s="31" t="s">
        <v>206</v>
      </c>
      <c r="B21" s="30">
        <v>1105</v>
      </c>
      <c r="C21" s="6"/>
      <c r="D21" s="6"/>
      <c r="E21" s="6"/>
      <c r="F21" s="106" t="e">
        <f t="shared" si="0"/>
        <v>#DIV/0!</v>
      </c>
      <c r="G21" s="6"/>
      <c r="H21" s="91" t="e">
        <f t="shared" si="1"/>
        <v>#DIV/0!</v>
      </c>
    </row>
    <row r="22" spans="1:8" ht="47.25">
      <c r="A22" s="31" t="s">
        <v>1051</v>
      </c>
      <c r="B22" s="30">
        <v>1111</v>
      </c>
      <c r="C22" s="6" t="s">
        <v>73</v>
      </c>
      <c r="D22" s="6"/>
      <c r="E22" s="6">
        <v>100</v>
      </c>
      <c r="F22" s="106" t="e">
        <f t="shared" si="0"/>
        <v>#DIV/0!</v>
      </c>
      <c r="G22" s="6"/>
      <c r="H22" s="91">
        <f t="shared" si="1"/>
        <v>0</v>
      </c>
    </row>
    <row r="23" spans="1:8" ht="47.25">
      <c r="A23" s="31" t="s">
        <v>1052</v>
      </c>
      <c r="B23" s="30">
        <v>1112</v>
      </c>
      <c r="C23" s="6" t="s">
        <v>73</v>
      </c>
      <c r="D23" s="6"/>
      <c r="E23" s="137">
        <v>69</v>
      </c>
      <c r="F23" s="106" t="e">
        <f t="shared" si="0"/>
        <v>#DIV/0!</v>
      </c>
      <c r="G23" s="6"/>
      <c r="H23" s="91">
        <f t="shared" si="1"/>
        <v>0</v>
      </c>
    </row>
    <row r="24" spans="1:8" ht="15.75" hidden="1">
      <c r="A24" s="31" t="s">
        <v>207</v>
      </c>
      <c r="B24" s="30">
        <v>1113</v>
      </c>
      <c r="C24" s="6"/>
      <c r="D24" s="6"/>
      <c r="E24" s="6"/>
      <c r="F24" s="106" t="e">
        <f t="shared" si="0"/>
        <v>#DIV/0!</v>
      </c>
      <c r="G24" s="6"/>
      <c r="H24" s="91" t="e">
        <f t="shared" si="1"/>
        <v>#DIV/0!</v>
      </c>
    </row>
    <row r="25" spans="1:8" ht="15.75" hidden="1">
      <c r="A25" s="31" t="s">
        <v>208</v>
      </c>
      <c r="B25" s="30">
        <v>1114</v>
      </c>
      <c r="C25" s="6"/>
      <c r="D25" s="6"/>
      <c r="E25" s="6"/>
      <c r="F25" s="106" t="e">
        <f t="shared" si="0"/>
        <v>#DIV/0!</v>
      </c>
      <c r="G25" s="6"/>
      <c r="H25" s="91" t="e">
        <f t="shared" si="1"/>
        <v>#DIV/0!</v>
      </c>
    </row>
    <row r="26" spans="1:8" ht="15.75" hidden="1">
      <c r="A26" s="31" t="s">
        <v>209</v>
      </c>
      <c r="B26" s="30">
        <v>1115</v>
      </c>
      <c r="C26" s="6"/>
      <c r="D26" s="6"/>
      <c r="E26" s="6"/>
      <c r="F26" s="106" t="e">
        <f t="shared" si="0"/>
        <v>#DIV/0!</v>
      </c>
      <c r="G26" s="6"/>
      <c r="H26" s="91" t="e">
        <f t="shared" si="1"/>
        <v>#DIV/0!</v>
      </c>
    </row>
    <row r="27" spans="1:8" ht="31.5">
      <c r="A27" s="31" t="s">
        <v>1053</v>
      </c>
      <c r="B27" s="30">
        <v>1121</v>
      </c>
      <c r="C27" s="6" t="s">
        <v>1068</v>
      </c>
      <c r="D27" s="6"/>
      <c r="E27" s="6">
        <v>1843</v>
      </c>
      <c r="F27" s="106" t="e">
        <f t="shared" si="0"/>
        <v>#DIV/0!</v>
      </c>
      <c r="G27" s="6"/>
      <c r="H27" s="91">
        <f t="shared" si="1"/>
        <v>0</v>
      </c>
    </row>
    <row r="28" spans="1:8" ht="15.75" hidden="1">
      <c r="A28" s="31" t="s">
        <v>374</v>
      </c>
      <c r="B28" s="30">
        <v>1122</v>
      </c>
      <c r="C28" s="6" t="s">
        <v>1068</v>
      </c>
      <c r="D28" s="6"/>
      <c r="E28" s="6"/>
      <c r="F28" s="106" t="e">
        <f t="shared" si="0"/>
        <v>#DIV/0!</v>
      </c>
      <c r="G28" s="6"/>
      <c r="H28" s="91" t="e">
        <f t="shared" si="1"/>
        <v>#DIV/0!</v>
      </c>
    </row>
    <row r="29" spans="1:8" ht="15.75" hidden="1">
      <c r="A29" s="31" t="s">
        <v>375</v>
      </c>
      <c r="B29" s="30">
        <v>1123</v>
      </c>
      <c r="C29" s="6" t="s">
        <v>1068</v>
      </c>
      <c r="D29" s="6"/>
      <c r="E29" s="6"/>
      <c r="F29" s="106" t="e">
        <f t="shared" si="0"/>
        <v>#DIV/0!</v>
      </c>
      <c r="G29" s="6"/>
      <c r="H29" s="91" t="e">
        <f t="shared" si="1"/>
        <v>#DIV/0!</v>
      </c>
    </row>
    <row r="30" spans="1:8" ht="15.75" hidden="1">
      <c r="A30" s="31" t="s">
        <v>376</v>
      </c>
      <c r="B30" s="30">
        <v>1124</v>
      </c>
      <c r="C30" s="6" t="s">
        <v>1068</v>
      </c>
      <c r="D30" s="6"/>
      <c r="E30" s="6"/>
      <c r="F30" s="106" t="e">
        <f t="shared" si="0"/>
        <v>#DIV/0!</v>
      </c>
      <c r="G30" s="6"/>
      <c r="H30" s="91" t="e">
        <f t="shared" si="1"/>
        <v>#DIV/0!</v>
      </c>
    </row>
    <row r="31" spans="1:8" ht="15.75" hidden="1">
      <c r="A31" s="31" t="s">
        <v>377</v>
      </c>
      <c r="B31" s="30">
        <v>1125</v>
      </c>
      <c r="C31" s="6" t="s">
        <v>1068</v>
      </c>
      <c r="D31" s="6"/>
      <c r="E31" s="6"/>
      <c r="F31" s="106" t="e">
        <f t="shared" si="0"/>
        <v>#DIV/0!</v>
      </c>
      <c r="G31" s="6"/>
      <c r="H31" s="91" t="e">
        <f t="shared" si="1"/>
        <v>#DIV/0!</v>
      </c>
    </row>
    <row r="32" spans="1:8" ht="15.75">
      <c r="A32" s="31" t="s">
        <v>1054</v>
      </c>
      <c r="B32" s="30">
        <v>1131</v>
      </c>
      <c r="C32" s="6" t="s">
        <v>1068</v>
      </c>
      <c r="D32" s="6"/>
      <c r="E32" s="6">
        <v>1756</v>
      </c>
      <c r="F32" s="106" t="e">
        <f t="shared" si="0"/>
        <v>#DIV/0!</v>
      </c>
      <c r="G32" s="6"/>
      <c r="H32" s="91">
        <f t="shared" si="1"/>
        <v>0</v>
      </c>
    </row>
    <row r="33" spans="1:8" ht="15.75" hidden="1">
      <c r="A33" s="31" t="s">
        <v>378</v>
      </c>
      <c r="B33" s="30">
        <v>1132</v>
      </c>
      <c r="C33" s="6"/>
      <c r="D33" s="6"/>
      <c r="E33" s="6"/>
      <c r="F33" s="106" t="e">
        <f t="shared" si="0"/>
        <v>#DIV/0!</v>
      </c>
      <c r="G33" s="6"/>
      <c r="H33" s="91" t="e">
        <f t="shared" si="1"/>
        <v>#DIV/0!</v>
      </c>
    </row>
    <row r="34" spans="1:8" ht="15.75" hidden="1">
      <c r="A34" s="31" t="s">
        <v>379</v>
      </c>
      <c r="B34" s="30">
        <v>1133</v>
      </c>
      <c r="C34" s="6"/>
      <c r="D34" s="6"/>
      <c r="E34" s="6"/>
      <c r="F34" s="106" t="e">
        <f t="shared" si="0"/>
        <v>#DIV/0!</v>
      </c>
      <c r="G34" s="6"/>
      <c r="H34" s="91" t="e">
        <f t="shared" si="1"/>
        <v>#DIV/0!</v>
      </c>
    </row>
    <row r="35" spans="1:8" ht="15.75" hidden="1">
      <c r="A35" s="31" t="s">
        <v>380</v>
      </c>
      <c r="B35" s="30">
        <v>1134</v>
      </c>
      <c r="C35" s="6"/>
      <c r="D35" s="6"/>
      <c r="E35" s="6"/>
      <c r="F35" s="106" t="e">
        <f t="shared" si="0"/>
        <v>#DIV/0!</v>
      </c>
      <c r="G35" s="6"/>
      <c r="H35" s="91" t="e">
        <f t="shared" si="1"/>
        <v>#DIV/0!</v>
      </c>
    </row>
    <row r="36" spans="1:8" ht="15.75" hidden="1">
      <c r="A36" s="31" t="s">
        <v>381</v>
      </c>
      <c r="B36" s="30">
        <v>1135</v>
      </c>
      <c r="C36" s="6"/>
      <c r="D36" s="6"/>
      <c r="E36" s="6"/>
      <c r="F36" s="106" t="e">
        <f t="shared" si="0"/>
        <v>#DIV/0!</v>
      </c>
      <c r="G36" s="6"/>
      <c r="H36" s="91" t="e">
        <f t="shared" si="1"/>
        <v>#DIV/0!</v>
      </c>
    </row>
    <row r="37" spans="1:8" ht="110.25">
      <c r="A37" s="31" t="s">
        <v>1049</v>
      </c>
      <c r="B37" s="5"/>
      <c r="C37" s="5"/>
      <c r="D37" s="5"/>
      <c r="E37" s="5"/>
      <c r="F37" s="5"/>
      <c r="G37" s="5"/>
      <c r="H37" s="5"/>
    </row>
    <row r="38" spans="1:8" ht="47.25">
      <c r="A38" s="31" t="s">
        <v>1047</v>
      </c>
      <c r="B38" s="30">
        <v>1201</v>
      </c>
      <c r="C38" s="6" t="s">
        <v>73</v>
      </c>
      <c r="D38" s="6"/>
      <c r="E38" s="6">
        <v>100</v>
      </c>
      <c r="F38" s="106" t="e">
        <f>E38/D38</f>
        <v>#DIV/0!</v>
      </c>
      <c r="G38" s="6"/>
      <c r="H38" s="91">
        <f>G38/E38</f>
        <v>0</v>
      </c>
    </row>
    <row r="39" spans="1:8" ht="47.25">
      <c r="A39" s="31" t="s">
        <v>1048</v>
      </c>
      <c r="B39" s="30">
        <v>1202</v>
      </c>
      <c r="C39" s="6" t="s">
        <v>73</v>
      </c>
      <c r="D39" s="6"/>
      <c r="E39" s="6">
        <v>85.7</v>
      </c>
      <c r="F39" s="106" t="e">
        <f t="shared" ref="F39:F102" si="2">E39/D39</f>
        <v>#DIV/0!</v>
      </c>
      <c r="G39" s="6"/>
      <c r="H39" s="91">
        <f t="shared" ref="H39:H102" si="3">G39/E39</f>
        <v>0</v>
      </c>
    </row>
    <row r="40" spans="1:8" ht="15.75" hidden="1">
      <c r="A40" s="31" t="s">
        <v>204</v>
      </c>
      <c r="B40" s="30">
        <v>1203</v>
      </c>
      <c r="C40" s="6" t="s">
        <v>73</v>
      </c>
      <c r="D40" s="6"/>
      <c r="E40" s="6"/>
      <c r="F40" s="106" t="e">
        <f t="shared" si="2"/>
        <v>#DIV/0!</v>
      </c>
      <c r="G40" s="6"/>
      <c r="H40" s="91" t="e">
        <f t="shared" si="3"/>
        <v>#DIV/0!</v>
      </c>
    </row>
    <row r="41" spans="1:8" ht="15.75" hidden="1">
      <c r="A41" s="31" t="s">
        <v>205</v>
      </c>
      <c r="B41" s="30">
        <v>1204</v>
      </c>
      <c r="C41" s="6" t="s">
        <v>73</v>
      </c>
      <c r="D41" s="6"/>
      <c r="E41" s="6"/>
      <c r="F41" s="106" t="e">
        <f t="shared" si="2"/>
        <v>#DIV/0!</v>
      </c>
      <c r="G41" s="6"/>
      <c r="H41" s="91" t="e">
        <f t="shared" si="3"/>
        <v>#DIV/0!</v>
      </c>
    </row>
    <row r="42" spans="1:8" ht="15.75" hidden="1">
      <c r="A42" s="31" t="s">
        <v>206</v>
      </c>
      <c r="B42" s="30">
        <v>1205</v>
      </c>
      <c r="C42" s="6" t="s">
        <v>73</v>
      </c>
      <c r="D42" s="6"/>
      <c r="E42" s="6"/>
      <c r="F42" s="106" t="e">
        <f t="shared" si="2"/>
        <v>#DIV/0!</v>
      </c>
      <c r="G42" s="6"/>
      <c r="H42" s="91" t="e">
        <f t="shared" si="3"/>
        <v>#DIV/0!</v>
      </c>
    </row>
    <row r="43" spans="1:8" ht="47.25">
      <c r="A43" s="31" t="s">
        <v>1051</v>
      </c>
      <c r="B43" s="30">
        <v>1211</v>
      </c>
      <c r="C43" s="6" t="s">
        <v>73</v>
      </c>
      <c r="D43" s="6"/>
      <c r="E43" s="6">
        <v>100</v>
      </c>
      <c r="F43" s="106" t="e">
        <f t="shared" si="2"/>
        <v>#DIV/0!</v>
      </c>
      <c r="G43" s="6"/>
      <c r="H43" s="91">
        <f t="shared" si="3"/>
        <v>0</v>
      </c>
    </row>
    <row r="44" spans="1:8" ht="47.25">
      <c r="A44" s="31" t="s">
        <v>1052</v>
      </c>
      <c r="B44" s="30">
        <v>1212</v>
      </c>
      <c r="C44" s="6" t="s">
        <v>73</v>
      </c>
      <c r="D44" s="6"/>
      <c r="E44" s="6">
        <v>69</v>
      </c>
      <c r="F44" s="106" t="e">
        <f t="shared" si="2"/>
        <v>#DIV/0!</v>
      </c>
      <c r="G44" s="6"/>
      <c r="H44" s="91">
        <f t="shared" si="3"/>
        <v>0</v>
      </c>
    </row>
    <row r="45" spans="1:8" ht="15.75" hidden="1">
      <c r="A45" s="31" t="s">
        <v>207</v>
      </c>
      <c r="B45" s="30">
        <v>1213</v>
      </c>
      <c r="C45" s="6"/>
      <c r="D45" s="6"/>
      <c r="E45" s="6"/>
      <c r="F45" s="106" t="e">
        <f t="shared" si="2"/>
        <v>#DIV/0!</v>
      </c>
      <c r="G45" s="6"/>
      <c r="H45" s="91" t="e">
        <f t="shared" si="3"/>
        <v>#DIV/0!</v>
      </c>
    </row>
    <row r="46" spans="1:8" ht="15.75" hidden="1">
      <c r="A46" s="31" t="s">
        <v>208</v>
      </c>
      <c r="B46" s="30">
        <v>1214</v>
      </c>
      <c r="C46" s="6"/>
      <c r="D46" s="6"/>
      <c r="E46" s="6"/>
      <c r="F46" s="106" t="e">
        <f t="shared" si="2"/>
        <v>#DIV/0!</v>
      </c>
      <c r="G46" s="6"/>
      <c r="H46" s="91" t="e">
        <f t="shared" si="3"/>
        <v>#DIV/0!</v>
      </c>
    </row>
    <row r="47" spans="1:8" ht="15.75" hidden="1">
      <c r="A47" s="31" t="s">
        <v>209</v>
      </c>
      <c r="B47" s="30">
        <v>1215</v>
      </c>
      <c r="C47" s="6"/>
      <c r="D47" s="6"/>
      <c r="E47" s="6"/>
      <c r="F47" s="106" t="e">
        <f t="shared" si="2"/>
        <v>#DIV/0!</v>
      </c>
      <c r="G47" s="6"/>
      <c r="H47" s="91" t="e">
        <f t="shared" si="3"/>
        <v>#DIV/0!</v>
      </c>
    </row>
    <row r="48" spans="1:8" ht="31.5">
      <c r="A48" s="31" t="s">
        <v>1058</v>
      </c>
      <c r="B48" s="30">
        <v>1221</v>
      </c>
      <c r="C48" s="6" t="s">
        <v>1068</v>
      </c>
      <c r="D48" s="6"/>
      <c r="E48" s="6">
        <v>1631</v>
      </c>
      <c r="F48" s="106" t="e">
        <f t="shared" si="2"/>
        <v>#DIV/0!</v>
      </c>
      <c r="G48" s="6"/>
      <c r="H48" s="91">
        <f t="shared" si="3"/>
        <v>0</v>
      </c>
    </row>
    <row r="49" spans="1:8" ht="15.75" hidden="1">
      <c r="A49" s="31" t="s">
        <v>374</v>
      </c>
      <c r="B49" s="30">
        <v>1222</v>
      </c>
      <c r="C49" s="6" t="s">
        <v>1068</v>
      </c>
      <c r="D49" s="6"/>
      <c r="E49" s="6"/>
      <c r="F49" s="106" t="e">
        <f t="shared" si="2"/>
        <v>#DIV/0!</v>
      </c>
      <c r="G49" s="6"/>
      <c r="H49" s="91" t="e">
        <f t="shared" si="3"/>
        <v>#DIV/0!</v>
      </c>
    </row>
    <row r="50" spans="1:8" ht="15.75" hidden="1">
      <c r="A50" s="31" t="s">
        <v>375</v>
      </c>
      <c r="B50" s="30">
        <v>1223</v>
      </c>
      <c r="C50" s="6" t="s">
        <v>1068</v>
      </c>
      <c r="D50" s="6"/>
      <c r="E50" s="6"/>
      <c r="F50" s="106" t="e">
        <f t="shared" si="2"/>
        <v>#DIV/0!</v>
      </c>
      <c r="G50" s="6"/>
      <c r="H50" s="91" t="e">
        <f t="shared" si="3"/>
        <v>#DIV/0!</v>
      </c>
    </row>
    <row r="51" spans="1:8" ht="15.75" hidden="1">
      <c r="A51" s="31" t="s">
        <v>376</v>
      </c>
      <c r="B51" s="30">
        <v>1224</v>
      </c>
      <c r="C51" s="6" t="s">
        <v>1068</v>
      </c>
      <c r="D51" s="6"/>
      <c r="E51" s="6"/>
      <c r="F51" s="106" t="e">
        <f t="shared" si="2"/>
        <v>#DIV/0!</v>
      </c>
      <c r="G51" s="6"/>
      <c r="H51" s="91" t="e">
        <f t="shared" si="3"/>
        <v>#DIV/0!</v>
      </c>
    </row>
    <row r="52" spans="1:8" ht="15.75" hidden="1">
      <c r="A52" s="31" t="s">
        <v>377</v>
      </c>
      <c r="B52" s="30">
        <v>1225</v>
      </c>
      <c r="C52" s="6" t="s">
        <v>1068</v>
      </c>
      <c r="D52" s="6"/>
      <c r="E52" s="6"/>
      <c r="F52" s="106" t="e">
        <f t="shared" si="2"/>
        <v>#DIV/0!</v>
      </c>
      <c r="G52" s="6"/>
      <c r="H52" s="91" t="e">
        <f t="shared" si="3"/>
        <v>#DIV/0!</v>
      </c>
    </row>
    <row r="53" spans="1:8" ht="15.75">
      <c r="A53" s="31" t="s">
        <v>1059</v>
      </c>
      <c r="B53" s="30">
        <v>1231</v>
      </c>
      <c r="C53" s="6" t="s">
        <v>1068</v>
      </c>
      <c r="D53" s="6"/>
      <c r="E53" s="6">
        <v>1568</v>
      </c>
      <c r="F53" s="106" t="e">
        <f t="shared" si="2"/>
        <v>#DIV/0!</v>
      </c>
      <c r="G53" s="6"/>
      <c r="H53" s="91">
        <f t="shared" si="3"/>
        <v>0</v>
      </c>
    </row>
    <row r="54" spans="1:8" ht="15.75" hidden="1">
      <c r="A54" s="31" t="s">
        <v>378</v>
      </c>
      <c r="B54" s="30">
        <v>1232</v>
      </c>
      <c r="C54" s="6"/>
      <c r="D54" s="6"/>
      <c r="E54" s="6"/>
      <c r="F54" s="106" t="e">
        <f t="shared" si="2"/>
        <v>#DIV/0!</v>
      </c>
      <c r="G54" s="6"/>
      <c r="H54" s="91" t="e">
        <f t="shared" si="3"/>
        <v>#DIV/0!</v>
      </c>
    </row>
    <row r="55" spans="1:8" ht="15.75" hidden="1">
      <c r="A55" s="31" t="s">
        <v>379</v>
      </c>
      <c r="B55" s="30">
        <v>1233</v>
      </c>
      <c r="C55" s="6"/>
      <c r="D55" s="6"/>
      <c r="E55" s="6"/>
      <c r="F55" s="106" t="e">
        <f t="shared" si="2"/>
        <v>#DIV/0!</v>
      </c>
      <c r="G55" s="6"/>
      <c r="H55" s="91" t="e">
        <f t="shared" si="3"/>
        <v>#DIV/0!</v>
      </c>
    </row>
    <row r="56" spans="1:8" ht="15.75" hidden="1">
      <c r="A56" s="31" t="s">
        <v>380</v>
      </c>
      <c r="B56" s="30">
        <v>1234</v>
      </c>
      <c r="C56" s="6"/>
      <c r="D56" s="6"/>
      <c r="E56" s="6"/>
      <c r="F56" s="106" t="e">
        <f t="shared" si="2"/>
        <v>#DIV/0!</v>
      </c>
      <c r="G56" s="6"/>
      <c r="H56" s="91" t="e">
        <f t="shared" si="3"/>
        <v>#DIV/0!</v>
      </c>
    </row>
    <row r="57" spans="1:8" ht="15.75" hidden="1">
      <c r="A57" s="31" t="s">
        <v>381</v>
      </c>
      <c r="B57" s="30">
        <v>1235</v>
      </c>
      <c r="C57" s="6"/>
      <c r="D57" s="6"/>
      <c r="E57" s="6"/>
      <c r="F57" s="106" t="e">
        <f t="shared" si="2"/>
        <v>#DIV/0!</v>
      </c>
      <c r="G57" s="6"/>
      <c r="H57" s="91" t="e">
        <f t="shared" si="3"/>
        <v>#DIV/0!</v>
      </c>
    </row>
    <row r="58" spans="1:8" ht="94.5">
      <c r="A58" s="31" t="s">
        <v>1060</v>
      </c>
      <c r="B58" s="5"/>
      <c r="C58" s="5"/>
      <c r="D58" s="5"/>
      <c r="E58" s="5"/>
      <c r="F58" s="5"/>
      <c r="G58" s="5"/>
      <c r="H58" s="5"/>
    </row>
    <row r="59" spans="1:8" ht="47.25">
      <c r="A59" s="31" t="s">
        <v>1047</v>
      </c>
      <c r="B59" s="30">
        <v>1301</v>
      </c>
      <c r="C59" s="6" t="s">
        <v>73</v>
      </c>
      <c r="D59" s="6"/>
      <c r="E59" s="6">
        <v>100</v>
      </c>
      <c r="F59" s="106" t="e">
        <f t="shared" si="2"/>
        <v>#DIV/0!</v>
      </c>
      <c r="G59" s="6"/>
      <c r="H59" s="91">
        <f t="shared" si="3"/>
        <v>0</v>
      </c>
    </row>
    <row r="60" spans="1:8" ht="47.25">
      <c r="A60" s="31" t="s">
        <v>1048</v>
      </c>
      <c r="B60" s="30">
        <v>1302</v>
      </c>
      <c r="C60" s="6" t="s">
        <v>73</v>
      </c>
      <c r="D60" s="6"/>
      <c r="E60" s="6">
        <v>85.7</v>
      </c>
      <c r="F60" s="106" t="e">
        <f t="shared" si="2"/>
        <v>#DIV/0!</v>
      </c>
      <c r="G60" s="6"/>
      <c r="H60" s="91">
        <f t="shared" si="3"/>
        <v>0</v>
      </c>
    </row>
    <row r="61" spans="1:8" ht="15.75" hidden="1">
      <c r="A61" s="31" t="s">
        <v>204</v>
      </c>
      <c r="B61" s="30">
        <v>1303</v>
      </c>
      <c r="C61" s="6" t="s">
        <v>73</v>
      </c>
      <c r="D61" s="6"/>
      <c r="E61" s="6"/>
      <c r="F61" s="106" t="e">
        <f t="shared" si="2"/>
        <v>#DIV/0!</v>
      </c>
      <c r="G61" s="6"/>
      <c r="H61" s="91" t="e">
        <f t="shared" si="3"/>
        <v>#DIV/0!</v>
      </c>
    </row>
    <row r="62" spans="1:8" ht="15.75" hidden="1">
      <c r="A62" s="31" t="s">
        <v>205</v>
      </c>
      <c r="B62" s="30">
        <v>1304</v>
      </c>
      <c r="C62" s="6" t="s">
        <v>73</v>
      </c>
      <c r="D62" s="6"/>
      <c r="E62" s="6"/>
      <c r="F62" s="106" t="e">
        <f t="shared" si="2"/>
        <v>#DIV/0!</v>
      </c>
      <c r="G62" s="6"/>
      <c r="H62" s="91" t="e">
        <f t="shared" si="3"/>
        <v>#DIV/0!</v>
      </c>
    </row>
    <row r="63" spans="1:8" ht="15.75" hidden="1">
      <c r="A63" s="31" t="s">
        <v>206</v>
      </c>
      <c r="B63" s="30">
        <v>1305</v>
      </c>
      <c r="C63" s="6" t="s">
        <v>73</v>
      </c>
      <c r="D63" s="6"/>
      <c r="E63" s="6"/>
      <c r="F63" s="106" t="e">
        <f t="shared" si="2"/>
        <v>#DIV/0!</v>
      </c>
      <c r="G63" s="6"/>
      <c r="H63" s="91" t="e">
        <f t="shared" si="3"/>
        <v>#DIV/0!</v>
      </c>
    </row>
    <row r="64" spans="1:8" ht="47.25">
      <c r="A64" s="31" t="s">
        <v>1051</v>
      </c>
      <c r="B64" s="30">
        <v>1311</v>
      </c>
      <c r="C64" s="6" t="s">
        <v>73</v>
      </c>
      <c r="D64" s="6"/>
      <c r="E64" s="6">
        <v>100</v>
      </c>
      <c r="F64" s="106" t="e">
        <f t="shared" si="2"/>
        <v>#DIV/0!</v>
      </c>
      <c r="G64" s="6"/>
      <c r="H64" s="91">
        <f t="shared" si="3"/>
        <v>0</v>
      </c>
    </row>
    <row r="65" spans="1:8" ht="47.25">
      <c r="A65" s="31" t="s">
        <v>1052</v>
      </c>
      <c r="B65" s="30">
        <v>1312</v>
      </c>
      <c r="C65" s="6" t="s">
        <v>73</v>
      </c>
      <c r="D65" s="6"/>
      <c r="E65" s="6">
        <v>69</v>
      </c>
      <c r="F65" s="106" t="e">
        <f t="shared" si="2"/>
        <v>#DIV/0!</v>
      </c>
      <c r="G65" s="6"/>
      <c r="H65" s="91">
        <f t="shared" si="3"/>
        <v>0</v>
      </c>
    </row>
    <row r="66" spans="1:8" ht="15.75" hidden="1">
      <c r="A66" s="31" t="s">
        <v>207</v>
      </c>
      <c r="B66" s="30">
        <v>1313</v>
      </c>
      <c r="C66" s="6"/>
      <c r="D66" s="6"/>
      <c r="E66" s="6"/>
      <c r="F66" s="106" t="e">
        <f t="shared" si="2"/>
        <v>#DIV/0!</v>
      </c>
      <c r="G66" s="6"/>
      <c r="H66" s="91" t="e">
        <f t="shared" si="3"/>
        <v>#DIV/0!</v>
      </c>
    </row>
    <row r="67" spans="1:8" ht="15.75" hidden="1">
      <c r="A67" s="31" t="s">
        <v>208</v>
      </c>
      <c r="B67" s="30">
        <v>1314</v>
      </c>
      <c r="C67" s="6"/>
      <c r="D67" s="6"/>
      <c r="E67" s="6"/>
      <c r="F67" s="106" t="e">
        <f t="shared" si="2"/>
        <v>#DIV/0!</v>
      </c>
      <c r="G67" s="6"/>
      <c r="H67" s="91" t="e">
        <f t="shared" si="3"/>
        <v>#DIV/0!</v>
      </c>
    </row>
    <row r="68" spans="1:8" ht="15.75" hidden="1">
      <c r="A68" s="31" t="s">
        <v>209</v>
      </c>
      <c r="B68" s="30">
        <v>1315</v>
      </c>
      <c r="C68" s="6"/>
      <c r="D68" s="6"/>
      <c r="E68" s="6"/>
      <c r="F68" s="106" t="e">
        <f t="shared" si="2"/>
        <v>#DIV/0!</v>
      </c>
      <c r="G68" s="6"/>
      <c r="H68" s="91" t="e">
        <f t="shared" si="3"/>
        <v>#DIV/0!</v>
      </c>
    </row>
    <row r="69" spans="1:8" ht="31.5">
      <c r="A69" s="31" t="s">
        <v>1058</v>
      </c>
      <c r="B69" s="30">
        <v>1321</v>
      </c>
      <c r="C69" s="6" t="s">
        <v>1068</v>
      </c>
      <c r="D69" s="6"/>
      <c r="E69" s="6">
        <v>4059</v>
      </c>
      <c r="F69" s="106" t="e">
        <f t="shared" si="2"/>
        <v>#DIV/0!</v>
      </c>
      <c r="G69" s="6"/>
      <c r="H69" s="91">
        <f t="shared" si="3"/>
        <v>0</v>
      </c>
    </row>
    <row r="70" spans="1:8" ht="18" hidden="1" customHeight="1">
      <c r="A70" s="31" t="s">
        <v>374</v>
      </c>
      <c r="B70" s="30">
        <v>1322</v>
      </c>
      <c r="C70" s="6"/>
      <c r="D70" s="6"/>
      <c r="E70" s="6"/>
      <c r="F70" s="106" t="e">
        <f t="shared" si="2"/>
        <v>#DIV/0!</v>
      </c>
      <c r="G70" s="6"/>
      <c r="H70" s="91" t="e">
        <f t="shared" si="3"/>
        <v>#DIV/0!</v>
      </c>
    </row>
    <row r="71" spans="1:8" ht="15.75" hidden="1">
      <c r="A71" s="31" t="s">
        <v>375</v>
      </c>
      <c r="B71" s="30">
        <v>1323</v>
      </c>
      <c r="C71" s="6"/>
      <c r="D71" s="6"/>
      <c r="E71" s="6"/>
      <c r="F71" s="106" t="e">
        <f t="shared" si="2"/>
        <v>#DIV/0!</v>
      </c>
      <c r="G71" s="6"/>
      <c r="H71" s="91" t="e">
        <f t="shared" si="3"/>
        <v>#DIV/0!</v>
      </c>
    </row>
    <row r="72" spans="1:8" ht="15.75" hidden="1">
      <c r="A72" s="31" t="s">
        <v>376</v>
      </c>
      <c r="B72" s="30">
        <v>1324</v>
      </c>
      <c r="C72" s="6"/>
      <c r="D72" s="6"/>
      <c r="E72" s="6"/>
      <c r="F72" s="106" t="e">
        <f t="shared" si="2"/>
        <v>#DIV/0!</v>
      </c>
      <c r="G72" s="6"/>
      <c r="H72" s="91" t="e">
        <f t="shared" si="3"/>
        <v>#DIV/0!</v>
      </c>
    </row>
    <row r="73" spans="1:8" ht="15.75" hidden="1">
      <c r="A73" s="31" t="s">
        <v>377</v>
      </c>
      <c r="B73" s="30">
        <v>1325</v>
      </c>
      <c r="C73" s="6"/>
      <c r="D73" s="6"/>
      <c r="E73" s="6"/>
      <c r="F73" s="106" t="e">
        <f t="shared" si="2"/>
        <v>#DIV/0!</v>
      </c>
      <c r="G73" s="6"/>
      <c r="H73" s="91" t="e">
        <f t="shared" si="3"/>
        <v>#DIV/0!</v>
      </c>
    </row>
    <row r="74" spans="1:8" ht="15.75">
      <c r="A74" s="31" t="s">
        <v>1061</v>
      </c>
      <c r="B74" s="30">
        <v>1331</v>
      </c>
      <c r="C74" s="6" t="s">
        <v>1068</v>
      </c>
      <c r="D74" s="6"/>
      <c r="E74" s="6">
        <v>3865</v>
      </c>
      <c r="F74" s="106" t="e">
        <f t="shared" si="2"/>
        <v>#DIV/0!</v>
      </c>
      <c r="G74" s="6"/>
      <c r="H74" s="91">
        <f t="shared" si="3"/>
        <v>0</v>
      </c>
    </row>
    <row r="75" spans="1:8" ht="15.75" hidden="1">
      <c r="A75" s="31" t="s">
        <v>378</v>
      </c>
      <c r="B75" s="30">
        <v>1332</v>
      </c>
      <c r="C75" s="6"/>
      <c r="D75" s="6"/>
      <c r="E75" s="6"/>
      <c r="F75" s="106" t="e">
        <f t="shared" si="2"/>
        <v>#DIV/0!</v>
      </c>
      <c r="G75" s="6"/>
      <c r="H75" s="91" t="e">
        <f t="shared" si="3"/>
        <v>#DIV/0!</v>
      </c>
    </row>
    <row r="76" spans="1:8" ht="15.75" hidden="1">
      <c r="A76" s="31" t="s">
        <v>379</v>
      </c>
      <c r="B76" s="30">
        <v>1333</v>
      </c>
      <c r="C76" s="6"/>
      <c r="D76" s="6"/>
      <c r="E76" s="6"/>
      <c r="F76" s="106" t="e">
        <f t="shared" si="2"/>
        <v>#DIV/0!</v>
      </c>
      <c r="G76" s="6"/>
      <c r="H76" s="91" t="e">
        <f t="shared" si="3"/>
        <v>#DIV/0!</v>
      </c>
    </row>
    <row r="77" spans="1:8" ht="15.75" hidden="1">
      <c r="A77" s="31" t="s">
        <v>380</v>
      </c>
      <c r="B77" s="30">
        <v>1334</v>
      </c>
      <c r="C77" s="6"/>
      <c r="D77" s="6"/>
      <c r="E77" s="6"/>
      <c r="F77" s="106" t="e">
        <f t="shared" si="2"/>
        <v>#DIV/0!</v>
      </c>
      <c r="G77" s="6"/>
      <c r="H77" s="91" t="e">
        <f t="shared" si="3"/>
        <v>#DIV/0!</v>
      </c>
    </row>
    <row r="78" spans="1:8" ht="15.75" hidden="1">
      <c r="A78" s="31" t="s">
        <v>381</v>
      </c>
      <c r="B78" s="30">
        <v>1335</v>
      </c>
      <c r="C78" s="6"/>
      <c r="D78" s="6"/>
      <c r="E78" s="6"/>
      <c r="F78" s="106" t="e">
        <f t="shared" si="2"/>
        <v>#DIV/0!</v>
      </c>
      <c r="G78" s="6"/>
      <c r="H78" s="91" t="e">
        <f t="shared" si="3"/>
        <v>#DIV/0!</v>
      </c>
    </row>
    <row r="79" spans="1:8" ht="94.5">
      <c r="A79" s="31" t="s">
        <v>1062</v>
      </c>
      <c r="B79" s="5"/>
      <c r="C79" s="5"/>
      <c r="D79" s="5"/>
      <c r="E79" s="5"/>
      <c r="F79" s="5"/>
      <c r="G79" s="5"/>
      <c r="H79" s="5"/>
    </row>
    <row r="80" spans="1:8" ht="47.25">
      <c r="A80" s="31" t="s">
        <v>1046</v>
      </c>
      <c r="B80" s="30">
        <v>1401</v>
      </c>
      <c r="C80" s="6" t="s">
        <v>73</v>
      </c>
      <c r="D80" s="6"/>
      <c r="E80" s="6">
        <v>100</v>
      </c>
      <c r="F80" s="106" t="e">
        <f t="shared" si="2"/>
        <v>#DIV/0!</v>
      </c>
      <c r="G80" s="6"/>
      <c r="H80" s="91">
        <f t="shared" si="3"/>
        <v>0</v>
      </c>
    </row>
    <row r="81" spans="1:8" ht="47.25">
      <c r="A81" s="31" t="s">
        <v>1048</v>
      </c>
      <c r="B81" s="30">
        <v>1402</v>
      </c>
      <c r="C81" s="6" t="s">
        <v>73</v>
      </c>
      <c r="D81" s="6"/>
      <c r="E81" s="6">
        <v>85.7</v>
      </c>
      <c r="F81" s="106" t="e">
        <f t="shared" si="2"/>
        <v>#DIV/0!</v>
      </c>
      <c r="G81" s="6"/>
      <c r="H81" s="91">
        <f t="shared" si="3"/>
        <v>0</v>
      </c>
    </row>
    <row r="82" spans="1:8" ht="15.75" hidden="1">
      <c r="A82" s="31" t="s">
        <v>204</v>
      </c>
      <c r="B82" s="30">
        <v>1403</v>
      </c>
      <c r="C82" s="6" t="s">
        <v>73</v>
      </c>
      <c r="D82" s="6"/>
      <c r="E82" s="6"/>
      <c r="F82" s="106" t="e">
        <f t="shared" si="2"/>
        <v>#DIV/0!</v>
      </c>
      <c r="G82" s="6"/>
      <c r="H82" s="91" t="e">
        <f t="shared" si="3"/>
        <v>#DIV/0!</v>
      </c>
    </row>
    <row r="83" spans="1:8" ht="15.75" hidden="1">
      <c r="A83" s="31" t="s">
        <v>205</v>
      </c>
      <c r="B83" s="30">
        <v>1404</v>
      </c>
      <c r="C83" s="6" t="s">
        <v>73</v>
      </c>
      <c r="D83" s="6"/>
      <c r="E83" s="6"/>
      <c r="F83" s="106" t="e">
        <f t="shared" si="2"/>
        <v>#DIV/0!</v>
      </c>
      <c r="G83" s="6"/>
      <c r="H83" s="91" t="e">
        <f t="shared" si="3"/>
        <v>#DIV/0!</v>
      </c>
    </row>
    <row r="84" spans="1:8" ht="15.75" hidden="1">
      <c r="A84" s="31" t="s">
        <v>206</v>
      </c>
      <c r="B84" s="30">
        <v>1405</v>
      </c>
      <c r="C84" s="6" t="s">
        <v>73</v>
      </c>
      <c r="D84" s="6"/>
      <c r="E84" s="6"/>
      <c r="F84" s="106" t="e">
        <f t="shared" si="2"/>
        <v>#DIV/0!</v>
      </c>
      <c r="G84" s="6"/>
      <c r="H84" s="91" t="e">
        <f t="shared" si="3"/>
        <v>#DIV/0!</v>
      </c>
    </row>
    <row r="85" spans="1:8" ht="47.25">
      <c r="A85" s="31" t="s">
        <v>1050</v>
      </c>
      <c r="B85" s="30">
        <v>1411</v>
      </c>
      <c r="C85" s="6" t="s">
        <v>73</v>
      </c>
      <c r="D85" s="6"/>
      <c r="E85" s="6">
        <v>100</v>
      </c>
      <c r="F85" s="106" t="e">
        <f t="shared" si="2"/>
        <v>#DIV/0!</v>
      </c>
      <c r="G85" s="6"/>
      <c r="H85" s="91">
        <f t="shared" si="3"/>
        <v>0</v>
      </c>
    </row>
    <row r="86" spans="1:8" ht="47.25">
      <c r="A86" s="31" t="s">
        <v>1052</v>
      </c>
      <c r="B86" s="30">
        <v>1412</v>
      </c>
      <c r="C86" s="6" t="s">
        <v>73</v>
      </c>
      <c r="D86" s="6"/>
      <c r="E86" s="6">
        <v>69</v>
      </c>
      <c r="F86" s="106" t="e">
        <f t="shared" si="2"/>
        <v>#DIV/0!</v>
      </c>
      <c r="G86" s="6"/>
      <c r="H86" s="91">
        <f t="shared" si="3"/>
        <v>0</v>
      </c>
    </row>
    <row r="87" spans="1:8" ht="15.75" hidden="1">
      <c r="A87" s="31" t="s">
        <v>207</v>
      </c>
      <c r="B87" s="30">
        <v>1413</v>
      </c>
      <c r="C87" s="6"/>
      <c r="D87" s="6"/>
      <c r="E87" s="6"/>
      <c r="F87" s="106" t="e">
        <f t="shared" si="2"/>
        <v>#DIV/0!</v>
      </c>
      <c r="G87" s="6"/>
      <c r="H87" s="91" t="e">
        <f t="shared" si="3"/>
        <v>#DIV/0!</v>
      </c>
    </row>
    <row r="88" spans="1:8" ht="15.75" hidden="1">
      <c r="A88" s="31" t="s">
        <v>208</v>
      </c>
      <c r="B88" s="30">
        <v>1414</v>
      </c>
      <c r="C88" s="6"/>
      <c r="D88" s="6"/>
      <c r="E88" s="6"/>
      <c r="F88" s="106" t="e">
        <f t="shared" si="2"/>
        <v>#DIV/0!</v>
      </c>
      <c r="G88" s="6"/>
      <c r="H88" s="91" t="e">
        <f t="shared" si="3"/>
        <v>#DIV/0!</v>
      </c>
    </row>
    <row r="89" spans="1:8" ht="15.75" hidden="1">
      <c r="A89" s="31" t="s">
        <v>209</v>
      </c>
      <c r="B89" s="30">
        <v>1415</v>
      </c>
      <c r="C89" s="6"/>
      <c r="D89" s="6"/>
      <c r="E89" s="6"/>
      <c r="F89" s="106" t="e">
        <f t="shared" si="2"/>
        <v>#DIV/0!</v>
      </c>
      <c r="G89" s="6"/>
      <c r="H89" s="91" t="e">
        <f t="shared" si="3"/>
        <v>#DIV/0!</v>
      </c>
    </row>
    <row r="90" spans="1:8" ht="31.5">
      <c r="A90" s="31" t="s">
        <v>1058</v>
      </c>
      <c r="B90" s="30">
        <v>1421</v>
      </c>
      <c r="C90" s="6" t="s">
        <v>1068</v>
      </c>
      <c r="D90" s="6"/>
      <c r="E90" s="6">
        <v>3840</v>
      </c>
      <c r="F90" s="106" t="e">
        <f t="shared" si="2"/>
        <v>#DIV/0!</v>
      </c>
      <c r="G90" s="6"/>
      <c r="H90" s="91">
        <f t="shared" si="3"/>
        <v>0</v>
      </c>
    </row>
    <row r="91" spans="1:8" ht="15.75" hidden="1">
      <c r="A91" s="31" t="s">
        <v>374</v>
      </c>
      <c r="B91" s="30">
        <v>1422</v>
      </c>
      <c r="C91" s="6" t="s">
        <v>1068</v>
      </c>
      <c r="D91" s="6"/>
      <c r="E91" s="6"/>
      <c r="F91" s="106" t="e">
        <f t="shared" si="2"/>
        <v>#DIV/0!</v>
      </c>
      <c r="G91" s="6"/>
      <c r="H91" s="91" t="e">
        <f t="shared" si="3"/>
        <v>#DIV/0!</v>
      </c>
    </row>
    <row r="92" spans="1:8" ht="15.75" hidden="1">
      <c r="A92" s="31" t="s">
        <v>375</v>
      </c>
      <c r="B92" s="30">
        <v>1423</v>
      </c>
      <c r="C92" s="6" t="s">
        <v>1068</v>
      </c>
      <c r="D92" s="6"/>
      <c r="E92" s="6"/>
      <c r="F92" s="106" t="e">
        <f t="shared" si="2"/>
        <v>#DIV/0!</v>
      </c>
      <c r="G92" s="6"/>
      <c r="H92" s="91" t="e">
        <f t="shared" si="3"/>
        <v>#DIV/0!</v>
      </c>
    </row>
    <row r="93" spans="1:8" ht="15.75" hidden="1">
      <c r="A93" s="31" t="s">
        <v>376</v>
      </c>
      <c r="B93" s="30">
        <v>1424</v>
      </c>
      <c r="C93" s="6" t="s">
        <v>1068</v>
      </c>
      <c r="D93" s="6"/>
      <c r="E93" s="6"/>
      <c r="F93" s="106" t="e">
        <f t="shared" si="2"/>
        <v>#DIV/0!</v>
      </c>
      <c r="G93" s="6"/>
      <c r="H93" s="91" t="e">
        <f t="shared" si="3"/>
        <v>#DIV/0!</v>
      </c>
    </row>
    <row r="94" spans="1:8" ht="15.75" hidden="1">
      <c r="A94" s="31" t="s">
        <v>377</v>
      </c>
      <c r="B94" s="30">
        <v>1425</v>
      </c>
      <c r="C94" s="6" t="s">
        <v>1068</v>
      </c>
      <c r="D94" s="6"/>
      <c r="E94" s="6"/>
      <c r="F94" s="106" t="e">
        <f t="shared" si="2"/>
        <v>#DIV/0!</v>
      </c>
      <c r="G94" s="6"/>
      <c r="H94" s="91" t="e">
        <f t="shared" si="3"/>
        <v>#DIV/0!</v>
      </c>
    </row>
    <row r="95" spans="1:8" ht="15.75">
      <c r="A95" s="31" t="s">
        <v>1061</v>
      </c>
      <c r="B95" s="30">
        <v>1431</v>
      </c>
      <c r="C95" s="6" t="s">
        <v>1068</v>
      </c>
      <c r="D95" s="6"/>
      <c r="E95" s="6">
        <v>3657</v>
      </c>
      <c r="F95" s="106" t="e">
        <f t="shared" si="2"/>
        <v>#DIV/0!</v>
      </c>
      <c r="G95" s="6"/>
      <c r="H95" s="91">
        <f t="shared" si="3"/>
        <v>0</v>
      </c>
    </row>
    <row r="96" spans="1:8" ht="15.75" hidden="1">
      <c r="A96" s="31" t="s">
        <v>378</v>
      </c>
      <c r="B96" s="30">
        <v>1432</v>
      </c>
      <c r="C96" s="6"/>
      <c r="D96" s="6"/>
      <c r="E96" s="6"/>
      <c r="F96" s="106" t="e">
        <f t="shared" si="2"/>
        <v>#DIV/0!</v>
      </c>
      <c r="G96" s="6"/>
      <c r="H96" s="91" t="e">
        <f t="shared" si="3"/>
        <v>#DIV/0!</v>
      </c>
    </row>
    <row r="97" spans="1:8" ht="15.75" hidden="1">
      <c r="A97" s="31" t="s">
        <v>379</v>
      </c>
      <c r="B97" s="30">
        <v>1433</v>
      </c>
      <c r="C97" s="6"/>
      <c r="D97" s="6"/>
      <c r="E97" s="6"/>
      <c r="F97" s="106" t="e">
        <f t="shared" si="2"/>
        <v>#DIV/0!</v>
      </c>
      <c r="G97" s="6"/>
      <c r="H97" s="91" t="e">
        <f t="shared" si="3"/>
        <v>#DIV/0!</v>
      </c>
    </row>
    <row r="98" spans="1:8" ht="15.75" hidden="1">
      <c r="A98" s="31" t="s">
        <v>380</v>
      </c>
      <c r="B98" s="30">
        <v>1434</v>
      </c>
      <c r="C98" s="6"/>
      <c r="D98" s="6"/>
      <c r="E98" s="6"/>
      <c r="F98" s="106" t="e">
        <f t="shared" si="2"/>
        <v>#DIV/0!</v>
      </c>
      <c r="G98" s="6"/>
      <c r="H98" s="91" t="e">
        <f t="shared" si="3"/>
        <v>#DIV/0!</v>
      </c>
    </row>
    <row r="99" spans="1:8" ht="15.75" hidden="1">
      <c r="A99" s="31" t="s">
        <v>381</v>
      </c>
      <c r="B99" s="30">
        <v>1435</v>
      </c>
      <c r="C99" s="6"/>
      <c r="D99" s="6"/>
      <c r="E99" s="6"/>
      <c r="F99" s="106" t="e">
        <f t="shared" si="2"/>
        <v>#DIV/0!</v>
      </c>
      <c r="G99" s="6"/>
      <c r="H99" s="91" t="e">
        <f t="shared" si="3"/>
        <v>#DIV/0!</v>
      </c>
    </row>
    <row r="100" spans="1:8" ht="126">
      <c r="A100" s="31" t="s">
        <v>1063</v>
      </c>
      <c r="B100" s="5"/>
      <c r="C100" s="5"/>
      <c r="D100" s="5"/>
      <c r="E100" s="5"/>
      <c r="F100" s="5"/>
      <c r="G100" s="5"/>
      <c r="H100" s="5"/>
    </row>
    <row r="101" spans="1:8" ht="47.25">
      <c r="A101" s="31" t="s">
        <v>1046</v>
      </c>
      <c r="B101" s="30">
        <v>1501</v>
      </c>
      <c r="C101" s="6" t="s">
        <v>73</v>
      </c>
      <c r="D101" s="6"/>
      <c r="E101" s="6">
        <v>100</v>
      </c>
      <c r="F101" s="106" t="e">
        <f t="shared" si="2"/>
        <v>#DIV/0!</v>
      </c>
      <c r="G101" s="6"/>
      <c r="H101" s="91">
        <f t="shared" si="3"/>
        <v>0</v>
      </c>
    </row>
    <row r="102" spans="1:8" ht="47.25">
      <c r="A102" s="31" t="s">
        <v>1048</v>
      </c>
      <c r="B102" s="30">
        <v>1502</v>
      </c>
      <c r="C102" s="6" t="s">
        <v>73</v>
      </c>
      <c r="D102" s="6"/>
      <c r="E102" s="6">
        <v>85.7</v>
      </c>
      <c r="F102" s="106" t="e">
        <f t="shared" si="2"/>
        <v>#DIV/0!</v>
      </c>
      <c r="G102" s="6"/>
      <c r="H102" s="91">
        <f t="shared" si="3"/>
        <v>0</v>
      </c>
    </row>
    <row r="103" spans="1:8" ht="15.75" hidden="1">
      <c r="A103" s="31" t="s">
        <v>204</v>
      </c>
      <c r="B103" s="30">
        <v>1503</v>
      </c>
      <c r="C103" s="6" t="s">
        <v>73</v>
      </c>
      <c r="D103" s="6"/>
      <c r="E103" s="6"/>
      <c r="F103" s="106" t="e">
        <f t="shared" ref="F103:F166" si="4">E103/D103</f>
        <v>#DIV/0!</v>
      </c>
      <c r="G103" s="6"/>
      <c r="H103" s="91" t="e">
        <f t="shared" ref="H103:H166" si="5">G103/E103</f>
        <v>#DIV/0!</v>
      </c>
    </row>
    <row r="104" spans="1:8" ht="15.75" hidden="1">
      <c r="A104" s="31" t="s">
        <v>205</v>
      </c>
      <c r="B104" s="30">
        <v>1504</v>
      </c>
      <c r="C104" s="6" t="s">
        <v>73</v>
      </c>
      <c r="D104" s="6"/>
      <c r="E104" s="6"/>
      <c r="F104" s="106" t="e">
        <f t="shared" si="4"/>
        <v>#DIV/0!</v>
      </c>
      <c r="G104" s="6"/>
      <c r="H104" s="91" t="e">
        <f t="shared" si="5"/>
        <v>#DIV/0!</v>
      </c>
    </row>
    <row r="105" spans="1:8" ht="15.75" hidden="1">
      <c r="A105" s="31" t="s">
        <v>206</v>
      </c>
      <c r="B105" s="30">
        <v>1505</v>
      </c>
      <c r="C105" s="6" t="s">
        <v>73</v>
      </c>
      <c r="D105" s="6"/>
      <c r="E105" s="6"/>
      <c r="F105" s="106" t="e">
        <f t="shared" si="4"/>
        <v>#DIV/0!</v>
      </c>
      <c r="G105" s="6"/>
      <c r="H105" s="91" t="e">
        <f t="shared" si="5"/>
        <v>#DIV/0!</v>
      </c>
    </row>
    <row r="106" spans="1:8" ht="47.25">
      <c r="A106" s="31" t="s">
        <v>1050</v>
      </c>
      <c r="B106" s="30">
        <v>1511</v>
      </c>
      <c r="C106" s="6" t="s">
        <v>73</v>
      </c>
      <c r="D106" s="6"/>
      <c r="E106" s="6">
        <v>100</v>
      </c>
      <c r="F106" s="106" t="e">
        <f t="shared" si="4"/>
        <v>#DIV/0!</v>
      </c>
      <c r="G106" s="6"/>
      <c r="H106" s="91">
        <f t="shared" si="5"/>
        <v>0</v>
      </c>
    </row>
    <row r="107" spans="1:8" ht="47.25">
      <c r="A107" s="31" t="s">
        <v>1052</v>
      </c>
      <c r="B107" s="30">
        <v>1512</v>
      </c>
      <c r="C107" s="6" t="s">
        <v>73</v>
      </c>
      <c r="D107" s="6"/>
      <c r="E107" s="6">
        <v>69</v>
      </c>
      <c r="F107" s="106" t="e">
        <f t="shared" si="4"/>
        <v>#DIV/0!</v>
      </c>
      <c r="G107" s="6"/>
      <c r="H107" s="91">
        <f t="shared" si="5"/>
        <v>0</v>
      </c>
    </row>
    <row r="108" spans="1:8" ht="15.75" hidden="1">
      <c r="A108" s="31" t="s">
        <v>207</v>
      </c>
      <c r="B108" s="30">
        <v>1513</v>
      </c>
      <c r="C108" s="6"/>
      <c r="D108" s="6"/>
      <c r="E108" s="6"/>
      <c r="F108" s="106" t="e">
        <f t="shared" si="4"/>
        <v>#DIV/0!</v>
      </c>
      <c r="G108" s="6"/>
      <c r="H108" s="91" t="e">
        <f t="shared" si="5"/>
        <v>#DIV/0!</v>
      </c>
    </row>
    <row r="109" spans="1:8" ht="15.75" hidden="1">
      <c r="A109" s="31" t="s">
        <v>208</v>
      </c>
      <c r="B109" s="30">
        <v>1514</v>
      </c>
      <c r="C109" s="6"/>
      <c r="D109" s="6"/>
      <c r="E109" s="6"/>
      <c r="F109" s="106" t="e">
        <f t="shared" si="4"/>
        <v>#DIV/0!</v>
      </c>
      <c r="G109" s="6"/>
      <c r="H109" s="91" t="e">
        <f t="shared" si="5"/>
        <v>#DIV/0!</v>
      </c>
    </row>
    <row r="110" spans="1:8" ht="15.75" hidden="1">
      <c r="A110" s="31" t="s">
        <v>209</v>
      </c>
      <c r="B110" s="30">
        <v>1515</v>
      </c>
      <c r="C110" s="6"/>
      <c r="D110" s="6"/>
      <c r="E110" s="6"/>
      <c r="F110" s="106" t="e">
        <f t="shared" si="4"/>
        <v>#DIV/0!</v>
      </c>
      <c r="G110" s="6"/>
      <c r="H110" s="91" t="e">
        <f t="shared" si="5"/>
        <v>#DIV/0!</v>
      </c>
    </row>
    <row r="111" spans="1:8" ht="31.5">
      <c r="A111" s="31" t="s">
        <v>1058</v>
      </c>
      <c r="B111" s="30">
        <v>1521</v>
      </c>
      <c r="C111" s="6" t="s">
        <v>1068</v>
      </c>
      <c r="D111" s="6"/>
      <c r="E111" s="6">
        <v>146</v>
      </c>
      <c r="F111" s="106" t="e">
        <f t="shared" si="4"/>
        <v>#DIV/0!</v>
      </c>
      <c r="G111" s="6"/>
      <c r="H111" s="91">
        <f t="shared" si="5"/>
        <v>0</v>
      </c>
    </row>
    <row r="112" spans="1:8" ht="15.75" hidden="1">
      <c r="A112" s="31" t="s">
        <v>374</v>
      </c>
      <c r="B112" s="30">
        <v>1522</v>
      </c>
      <c r="C112" s="6" t="s">
        <v>1068</v>
      </c>
      <c r="D112" s="6"/>
      <c r="E112" s="6"/>
      <c r="F112" s="106" t="e">
        <f t="shared" si="4"/>
        <v>#DIV/0!</v>
      </c>
      <c r="G112" s="6"/>
      <c r="H112" s="91" t="e">
        <f t="shared" si="5"/>
        <v>#DIV/0!</v>
      </c>
    </row>
    <row r="113" spans="1:8" ht="15.75" hidden="1">
      <c r="A113" s="31" t="s">
        <v>375</v>
      </c>
      <c r="B113" s="30">
        <v>1523</v>
      </c>
      <c r="C113" s="6" t="s">
        <v>1068</v>
      </c>
      <c r="D113" s="6"/>
      <c r="E113" s="6"/>
      <c r="F113" s="106" t="e">
        <f t="shared" si="4"/>
        <v>#DIV/0!</v>
      </c>
      <c r="G113" s="6"/>
      <c r="H113" s="91" t="e">
        <f t="shared" si="5"/>
        <v>#DIV/0!</v>
      </c>
    </row>
    <row r="114" spans="1:8" ht="15.75" hidden="1">
      <c r="A114" s="31" t="s">
        <v>376</v>
      </c>
      <c r="B114" s="30">
        <v>1524</v>
      </c>
      <c r="C114" s="6" t="s">
        <v>1068</v>
      </c>
      <c r="D114" s="6"/>
      <c r="E114" s="6"/>
      <c r="F114" s="106" t="e">
        <f t="shared" si="4"/>
        <v>#DIV/0!</v>
      </c>
      <c r="G114" s="6"/>
      <c r="H114" s="91" t="e">
        <f t="shared" si="5"/>
        <v>#DIV/0!</v>
      </c>
    </row>
    <row r="115" spans="1:8" ht="15.75" hidden="1">
      <c r="A115" s="31" t="s">
        <v>377</v>
      </c>
      <c r="B115" s="30">
        <v>1525</v>
      </c>
      <c r="C115" s="6" t="s">
        <v>1068</v>
      </c>
      <c r="D115" s="6"/>
      <c r="E115" s="6"/>
      <c r="F115" s="106" t="e">
        <f t="shared" si="4"/>
        <v>#DIV/0!</v>
      </c>
      <c r="G115" s="6"/>
      <c r="H115" s="91" t="e">
        <f t="shared" si="5"/>
        <v>#DIV/0!</v>
      </c>
    </row>
    <row r="116" spans="1:8" ht="15.75">
      <c r="A116" s="31" t="s">
        <v>1061</v>
      </c>
      <c r="B116" s="30">
        <v>1531</v>
      </c>
      <c r="C116" s="6" t="s">
        <v>1068</v>
      </c>
      <c r="D116" s="6"/>
      <c r="E116" s="6">
        <v>140</v>
      </c>
      <c r="F116" s="106" t="e">
        <f t="shared" si="4"/>
        <v>#DIV/0!</v>
      </c>
      <c r="G116" s="6"/>
      <c r="H116" s="91">
        <f t="shared" si="5"/>
        <v>0</v>
      </c>
    </row>
    <row r="117" spans="1:8" ht="15.75" hidden="1">
      <c r="A117" s="31" t="s">
        <v>378</v>
      </c>
      <c r="B117" s="30">
        <v>1532</v>
      </c>
      <c r="C117" s="6"/>
      <c r="D117" s="6"/>
      <c r="E117" s="6"/>
      <c r="F117" s="106" t="e">
        <f t="shared" si="4"/>
        <v>#DIV/0!</v>
      </c>
      <c r="G117" s="6"/>
      <c r="H117" s="91" t="e">
        <f t="shared" si="5"/>
        <v>#DIV/0!</v>
      </c>
    </row>
    <row r="118" spans="1:8" ht="15.75" hidden="1">
      <c r="A118" s="31" t="s">
        <v>379</v>
      </c>
      <c r="B118" s="30">
        <v>1533</v>
      </c>
      <c r="C118" s="6"/>
      <c r="D118" s="6"/>
      <c r="E118" s="6"/>
      <c r="F118" s="106" t="e">
        <f t="shared" si="4"/>
        <v>#DIV/0!</v>
      </c>
      <c r="G118" s="6"/>
      <c r="H118" s="91" t="e">
        <f t="shared" si="5"/>
        <v>#DIV/0!</v>
      </c>
    </row>
    <row r="119" spans="1:8" ht="15.75" hidden="1">
      <c r="A119" s="31" t="s">
        <v>380</v>
      </c>
      <c r="B119" s="30">
        <v>1534</v>
      </c>
      <c r="C119" s="6"/>
      <c r="D119" s="6"/>
      <c r="E119" s="6"/>
      <c r="F119" s="106" t="e">
        <f t="shared" si="4"/>
        <v>#DIV/0!</v>
      </c>
      <c r="G119" s="6"/>
      <c r="H119" s="91" t="e">
        <f t="shared" si="5"/>
        <v>#DIV/0!</v>
      </c>
    </row>
    <row r="120" spans="1:8" ht="15.75" hidden="1">
      <c r="A120" s="31" t="s">
        <v>381</v>
      </c>
      <c r="B120" s="30">
        <v>1535</v>
      </c>
      <c r="C120" s="6"/>
      <c r="D120" s="6"/>
      <c r="E120" s="6"/>
      <c r="F120" s="106" t="e">
        <f t="shared" si="4"/>
        <v>#DIV/0!</v>
      </c>
      <c r="G120" s="6"/>
      <c r="H120" s="91" t="e">
        <f t="shared" si="5"/>
        <v>#DIV/0!</v>
      </c>
    </row>
    <row r="121" spans="1:8" ht="31.5">
      <c r="A121" s="31" t="s">
        <v>1064</v>
      </c>
      <c r="B121" s="5"/>
      <c r="C121" s="5"/>
      <c r="D121" s="5"/>
      <c r="E121" s="5"/>
      <c r="F121" s="5"/>
      <c r="G121" s="5"/>
      <c r="H121" s="5"/>
    </row>
    <row r="122" spans="1:8" ht="47.25">
      <c r="A122" s="31" t="s">
        <v>1046</v>
      </c>
      <c r="B122" s="30">
        <v>1601</v>
      </c>
      <c r="C122" s="6" t="s">
        <v>73</v>
      </c>
      <c r="D122" s="6"/>
      <c r="E122" s="6">
        <v>100</v>
      </c>
      <c r="F122" s="106" t="e">
        <f t="shared" si="4"/>
        <v>#DIV/0!</v>
      </c>
      <c r="G122" s="6"/>
      <c r="H122" s="91">
        <f t="shared" si="5"/>
        <v>0</v>
      </c>
    </row>
    <row r="123" spans="1:8" ht="47.25">
      <c r="A123" s="31" t="s">
        <v>1048</v>
      </c>
      <c r="B123" s="30">
        <v>1602</v>
      </c>
      <c r="C123" s="6" t="s">
        <v>73</v>
      </c>
      <c r="D123" s="6"/>
      <c r="E123" s="6">
        <v>85.7</v>
      </c>
      <c r="F123" s="106" t="e">
        <f t="shared" si="4"/>
        <v>#DIV/0!</v>
      </c>
      <c r="G123" s="6"/>
      <c r="H123" s="91">
        <f t="shared" si="5"/>
        <v>0</v>
      </c>
    </row>
    <row r="124" spans="1:8" ht="15.75" hidden="1">
      <c r="A124" s="31" t="s">
        <v>204</v>
      </c>
      <c r="B124" s="30">
        <v>1603</v>
      </c>
      <c r="C124" s="6" t="s">
        <v>73</v>
      </c>
      <c r="D124" s="6"/>
      <c r="E124" s="6"/>
      <c r="F124" s="106" t="e">
        <f t="shared" si="4"/>
        <v>#DIV/0!</v>
      </c>
      <c r="G124" s="6"/>
      <c r="H124" s="91" t="e">
        <f t="shared" si="5"/>
        <v>#DIV/0!</v>
      </c>
    </row>
    <row r="125" spans="1:8" ht="15.75" hidden="1">
      <c r="A125" s="31" t="s">
        <v>205</v>
      </c>
      <c r="B125" s="30">
        <v>1604</v>
      </c>
      <c r="C125" s="6" t="s">
        <v>73</v>
      </c>
      <c r="D125" s="6"/>
      <c r="E125" s="6"/>
      <c r="F125" s="106" t="e">
        <f t="shared" si="4"/>
        <v>#DIV/0!</v>
      </c>
      <c r="G125" s="6"/>
      <c r="H125" s="91" t="e">
        <f t="shared" si="5"/>
        <v>#DIV/0!</v>
      </c>
    </row>
    <row r="126" spans="1:8" ht="15.75" hidden="1">
      <c r="A126" s="31" t="s">
        <v>206</v>
      </c>
      <c r="B126" s="30">
        <v>1605</v>
      </c>
      <c r="C126" s="6" t="s">
        <v>73</v>
      </c>
      <c r="D126" s="6"/>
      <c r="E126" s="6"/>
      <c r="F126" s="106" t="e">
        <f t="shared" si="4"/>
        <v>#DIV/0!</v>
      </c>
      <c r="G126" s="6"/>
      <c r="H126" s="91" t="e">
        <f t="shared" si="5"/>
        <v>#DIV/0!</v>
      </c>
    </row>
    <row r="127" spans="1:8" ht="47.25">
      <c r="A127" s="31" t="s">
        <v>1050</v>
      </c>
      <c r="B127" s="30">
        <v>1611</v>
      </c>
      <c r="C127" s="6" t="s">
        <v>73</v>
      </c>
      <c r="D127" s="6"/>
      <c r="E127" s="6">
        <v>100</v>
      </c>
      <c r="F127" s="106" t="e">
        <f t="shared" si="4"/>
        <v>#DIV/0!</v>
      </c>
      <c r="G127" s="6"/>
      <c r="H127" s="91">
        <f t="shared" si="5"/>
        <v>0</v>
      </c>
    </row>
    <row r="128" spans="1:8" ht="47.25">
      <c r="A128" s="31" t="s">
        <v>1052</v>
      </c>
      <c r="B128" s="30">
        <v>1612</v>
      </c>
      <c r="C128" s="6" t="s">
        <v>73</v>
      </c>
      <c r="D128" s="6"/>
      <c r="E128" s="6">
        <v>69</v>
      </c>
      <c r="F128" s="106" t="e">
        <f t="shared" si="4"/>
        <v>#DIV/0!</v>
      </c>
      <c r="G128" s="6"/>
      <c r="H128" s="91">
        <f t="shared" si="5"/>
        <v>0</v>
      </c>
    </row>
    <row r="129" spans="1:8" ht="15.75" hidden="1">
      <c r="A129" s="31" t="s">
        <v>207</v>
      </c>
      <c r="B129" s="30">
        <v>1613</v>
      </c>
      <c r="C129" s="6"/>
      <c r="D129" s="6"/>
      <c r="E129" s="6"/>
      <c r="F129" s="106" t="e">
        <f t="shared" si="4"/>
        <v>#DIV/0!</v>
      </c>
      <c r="G129" s="6"/>
      <c r="H129" s="91" t="e">
        <f t="shared" si="5"/>
        <v>#DIV/0!</v>
      </c>
    </row>
    <row r="130" spans="1:8" ht="15.75" hidden="1">
      <c r="A130" s="31" t="s">
        <v>208</v>
      </c>
      <c r="B130" s="30">
        <v>1614</v>
      </c>
      <c r="C130" s="6"/>
      <c r="D130" s="6"/>
      <c r="E130" s="6"/>
      <c r="F130" s="106" t="e">
        <f t="shared" si="4"/>
        <v>#DIV/0!</v>
      </c>
      <c r="G130" s="6"/>
      <c r="H130" s="91" t="e">
        <f t="shared" si="5"/>
        <v>#DIV/0!</v>
      </c>
    </row>
    <row r="131" spans="1:8" ht="15.75" hidden="1">
      <c r="A131" s="31" t="s">
        <v>209</v>
      </c>
      <c r="B131" s="30">
        <v>1615</v>
      </c>
      <c r="C131" s="6"/>
      <c r="D131" s="6"/>
      <c r="E131" s="6"/>
      <c r="F131" s="106" t="e">
        <f t="shared" si="4"/>
        <v>#DIV/0!</v>
      </c>
      <c r="G131" s="6"/>
      <c r="H131" s="91" t="e">
        <f t="shared" si="5"/>
        <v>#DIV/0!</v>
      </c>
    </row>
    <row r="132" spans="1:8" ht="31.5">
      <c r="A132" s="31" t="s">
        <v>1058</v>
      </c>
      <c r="B132" s="30">
        <v>1621</v>
      </c>
      <c r="C132" s="6" t="s">
        <v>1068</v>
      </c>
      <c r="D132" s="6"/>
      <c r="E132" s="6">
        <v>1050</v>
      </c>
      <c r="F132" s="106" t="e">
        <f t="shared" si="4"/>
        <v>#DIV/0!</v>
      </c>
      <c r="G132" s="6"/>
      <c r="H132" s="91">
        <f t="shared" si="5"/>
        <v>0</v>
      </c>
    </row>
    <row r="133" spans="1:8" ht="15.75" hidden="1">
      <c r="A133" s="31" t="s">
        <v>374</v>
      </c>
      <c r="B133" s="30">
        <v>1622</v>
      </c>
      <c r="C133" s="6" t="s">
        <v>1068</v>
      </c>
      <c r="D133" s="6"/>
      <c r="E133" s="6"/>
      <c r="F133" s="106" t="e">
        <f t="shared" si="4"/>
        <v>#DIV/0!</v>
      </c>
      <c r="G133" s="6"/>
      <c r="H133" s="91" t="e">
        <f t="shared" si="5"/>
        <v>#DIV/0!</v>
      </c>
    </row>
    <row r="134" spans="1:8" ht="15.75" hidden="1">
      <c r="A134" s="31" t="s">
        <v>375</v>
      </c>
      <c r="B134" s="30">
        <v>1623</v>
      </c>
      <c r="C134" s="6" t="s">
        <v>1068</v>
      </c>
      <c r="D134" s="6"/>
      <c r="E134" s="6"/>
      <c r="F134" s="106" t="e">
        <f t="shared" si="4"/>
        <v>#DIV/0!</v>
      </c>
      <c r="G134" s="6"/>
      <c r="H134" s="91" t="e">
        <f t="shared" si="5"/>
        <v>#DIV/0!</v>
      </c>
    </row>
    <row r="135" spans="1:8" ht="15.75" hidden="1">
      <c r="A135" s="31" t="s">
        <v>376</v>
      </c>
      <c r="B135" s="30">
        <v>1624</v>
      </c>
      <c r="C135" s="6" t="s">
        <v>1068</v>
      </c>
      <c r="D135" s="6"/>
      <c r="E135" s="6"/>
      <c r="F135" s="106" t="e">
        <f t="shared" si="4"/>
        <v>#DIV/0!</v>
      </c>
      <c r="G135" s="6"/>
      <c r="H135" s="91" t="e">
        <f t="shared" si="5"/>
        <v>#DIV/0!</v>
      </c>
    </row>
    <row r="136" spans="1:8" ht="15.75" hidden="1">
      <c r="A136" s="31" t="s">
        <v>377</v>
      </c>
      <c r="B136" s="30">
        <v>1625</v>
      </c>
      <c r="C136" s="6" t="s">
        <v>1068</v>
      </c>
      <c r="D136" s="6"/>
      <c r="E136" s="6"/>
      <c r="F136" s="106" t="e">
        <f t="shared" si="4"/>
        <v>#DIV/0!</v>
      </c>
      <c r="G136" s="6"/>
      <c r="H136" s="91" t="e">
        <f t="shared" si="5"/>
        <v>#DIV/0!</v>
      </c>
    </row>
    <row r="137" spans="1:8" ht="15.75">
      <c r="A137" s="31" t="s">
        <v>1061</v>
      </c>
      <c r="B137" s="30">
        <v>1631</v>
      </c>
      <c r="C137" s="6" t="s">
        <v>1068</v>
      </c>
      <c r="D137" s="6"/>
      <c r="E137" s="6">
        <v>1000</v>
      </c>
      <c r="F137" s="106" t="e">
        <f t="shared" si="4"/>
        <v>#DIV/0!</v>
      </c>
      <c r="G137" s="6"/>
      <c r="H137" s="91">
        <f t="shared" si="5"/>
        <v>0</v>
      </c>
    </row>
    <row r="138" spans="1:8" ht="15.75" hidden="1">
      <c r="A138" s="31" t="s">
        <v>378</v>
      </c>
      <c r="B138" s="30">
        <v>1632</v>
      </c>
      <c r="C138" s="6"/>
      <c r="D138" s="6"/>
      <c r="E138" s="6"/>
      <c r="F138" s="106" t="e">
        <f t="shared" si="4"/>
        <v>#DIV/0!</v>
      </c>
      <c r="G138" s="6"/>
      <c r="H138" s="91" t="e">
        <f t="shared" si="5"/>
        <v>#DIV/0!</v>
      </c>
    </row>
    <row r="139" spans="1:8" ht="15.75" hidden="1">
      <c r="A139" s="31" t="s">
        <v>379</v>
      </c>
      <c r="B139" s="30">
        <v>1633</v>
      </c>
      <c r="C139" s="6"/>
      <c r="D139" s="6"/>
      <c r="E139" s="6"/>
      <c r="F139" s="106" t="e">
        <f t="shared" si="4"/>
        <v>#DIV/0!</v>
      </c>
      <c r="G139" s="6"/>
      <c r="H139" s="91" t="e">
        <f t="shared" si="5"/>
        <v>#DIV/0!</v>
      </c>
    </row>
    <row r="140" spans="1:8" ht="15.75" hidden="1">
      <c r="A140" s="31" t="s">
        <v>380</v>
      </c>
      <c r="B140" s="30">
        <v>1634</v>
      </c>
      <c r="C140" s="6"/>
      <c r="D140" s="6"/>
      <c r="E140" s="6"/>
      <c r="F140" s="106" t="e">
        <f t="shared" si="4"/>
        <v>#DIV/0!</v>
      </c>
      <c r="G140" s="6"/>
      <c r="H140" s="91" t="e">
        <f t="shared" si="5"/>
        <v>#DIV/0!</v>
      </c>
    </row>
    <row r="141" spans="1:8" ht="15.75" hidden="1">
      <c r="A141" s="31" t="s">
        <v>381</v>
      </c>
      <c r="B141" s="30">
        <v>1635</v>
      </c>
      <c r="C141" s="6"/>
      <c r="D141" s="6"/>
      <c r="E141" s="6"/>
      <c r="F141" s="106" t="e">
        <f t="shared" si="4"/>
        <v>#DIV/0!</v>
      </c>
      <c r="G141" s="6"/>
      <c r="H141" s="91" t="e">
        <f t="shared" si="5"/>
        <v>#DIV/0!</v>
      </c>
    </row>
    <row r="142" spans="1:8" ht="31.5">
      <c r="A142" s="31" t="s">
        <v>1065</v>
      </c>
      <c r="B142" s="5"/>
      <c r="C142" s="5"/>
      <c r="D142" s="5"/>
      <c r="E142" s="5"/>
      <c r="F142" s="5"/>
      <c r="G142" s="5"/>
      <c r="H142" s="5"/>
    </row>
    <row r="143" spans="1:8" ht="47.25">
      <c r="A143" s="31" t="s">
        <v>1046</v>
      </c>
      <c r="B143" s="30">
        <v>1701</v>
      </c>
      <c r="C143" s="6" t="s">
        <v>73</v>
      </c>
      <c r="D143" s="6"/>
      <c r="E143" s="6">
        <v>100</v>
      </c>
      <c r="F143" s="106" t="e">
        <f t="shared" si="4"/>
        <v>#DIV/0!</v>
      </c>
      <c r="G143" s="6"/>
      <c r="H143" s="91">
        <f t="shared" si="5"/>
        <v>0</v>
      </c>
    </row>
    <row r="144" spans="1:8" ht="47.25">
      <c r="A144" s="31" t="s">
        <v>1048</v>
      </c>
      <c r="B144" s="30">
        <v>1702</v>
      </c>
      <c r="C144" s="6" t="s">
        <v>73</v>
      </c>
      <c r="D144" s="6"/>
      <c r="E144" s="6">
        <v>100</v>
      </c>
      <c r="F144" s="106" t="e">
        <f t="shared" si="4"/>
        <v>#DIV/0!</v>
      </c>
      <c r="G144" s="6"/>
      <c r="H144" s="91">
        <f t="shared" si="5"/>
        <v>0</v>
      </c>
    </row>
    <row r="145" spans="1:8" ht="15.75" hidden="1">
      <c r="A145" s="31" t="s">
        <v>204</v>
      </c>
      <c r="B145" s="30">
        <v>1703</v>
      </c>
      <c r="C145" s="6"/>
      <c r="D145" s="6"/>
      <c r="E145" s="6"/>
      <c r="F145" s="106" t="e">
        <f t="shared" si="4"/>
        <v>#DIV/0!</v>
      </c>
      <c r="G145" s="6"/>
      <c r="H145" s="91" t="e">
        <f t="shared" si="5"/>
        <v>#DIV/0!</v>
      </c>
    </row>
    <row r="146" spans="1:8" ht="15.75" hidden="1">
      <c r="A146" s="31" t="s">
        <v>205</v>
      </c>
      <c r="B146" s="30">
        <v>1704</v>
      </c>
      <c r="C146" s="6"/>
      <c r="D146" s="6"/>
      <c r="E146" s="6"/>
      <c r="F146" s="106" t="e">
        <f t="shared" si="4"/>
        <v>#DIV/0!</v>
      </c>
      <c r="G146" s="6"/>
      <c r="H146" s="91" t="e">
        <f t="shared" si="5"/>
        <v>#DIV/0!</v>
      </c>
    </row>
    <row r="147" spans="1:8" ht="15.75" hidden="1">
      <c r="A147" s="31" t="s">
        <v>206</v>
      </c>
      <c r="B147" s="30">
        <v>1705</v>
      </c>
      <c r="C147" s="6"/>
      <c r="D147" s="6"/>
      <c r="E147" s="6"/>
      <c r="F147" s="106" t="e">
        <f t="shared" si="4"/>
        <v>#DIV/0!</v>
      </c>
      <c r="G147" s="6"/>
      <c r="H147" s="91" t="e">
        <f t="shared" si="5"/>
        <v>#DIV/0!</v>
      </c>
    </row>
    <row r="148" spans="1:8" ht="47.25">
      <c r="A148" s="31" t="s">
        <v>1050</v>
      </c>
      <c r="B148" s="30">
        <v>1711</v>
      </c>
      <c r="C148" s="6" t="s">
        <v>73</v>
      </c>
      <c r="D148" s="6"/>
      <c r="E148" s="6">
        <v>100</v>
      </c>
      <c r="F148" s="106" t="e">
        <f t="shared" si="4"/>
        <v>#DIV/0!</v>
      </c>
      <c r="G148" s="6"/>
      <c r="H148" s="91">
        <f t="shared" si="5"/>
        <v>0</v>
      </c>
    </row>
    <row r="149" spans="1:8" ht="47.25">
      <c r="A149" s="31" t="s">
        <v>1052</v>
      </c>
      <c r="B149" s="30">
        <v>1712</v>
      </c>
      <c r="C149" s="6" t="s">
        <v>73</v>
      </c>
      <c r="D149" s="6"/>
      <c r="E149" s="6">
        <v>83</v>
      </c>
      <c r="F149" s="106" t="e">
        <f t="shared" si="4"/>
        <v>#DIV/0!</v>
      </c>
      <c r="G149" s="6"/>
      <c r="H149" s="91">
        <f t="shared" si="5"/>
        <v>0</v>
      </c>
    </row>
    <row r="150" spans="1:8" ht="15.75" hidden="1">
      <c r="A150" s="31" t="s">
        <v>207</v>
      </c>
      <c r="B150" s="30">
        <v>1713</v>
      </c>
      <c r="C150" s="6"/>
      <c r="D150" s="6"/>
      <c r="E150" s="6"/>
      <c r="F150" s="106" t="e">
        <f t="shared" si="4"/>
        <v>#DIV/0!</v>
      </c>
      <c r="G150" s="6"/>
      <c r="H150" s="91" t="e">
        <f t="shared" si="5"/>
        <v>#DIV/0!</v>
      </c>
    </row>
    <row r="151" spans="1:8" ht="15.75" hidden="1">
      <c r="A151" s="31" t="s">
        <v>208</v>
      </c>
      <c r="B151" s="30">
        <v>1714</v>
      </c>
      <c r="C151" s="6"/>
      <c r="D151" s="6"/>
      <c r="E151" s="6"/>
      <c r="F151" s="106" t="e">
        <f t="shared" si="4"/>
        <v>#DIV/0!</v>
      </c>
      <c r="G151" s="6"/>
      <c r="H151" s="91" t="e">
        <f t="shared" si="5"/>
        <v>#DIV/0!</v>
      </c>
    </row>
    <row r="152" spans="1:8" ht="15.75" hidden="1">
      <c r="A152" s="31" t="s">
        <v>209</v>
      </c>
      <c r="B152" s="30">
        <v>1715</v>
      </c>
      <c r="C152" s="6"/>
      <c r="D152" s="6"/>
      <c r="E152" s="6"/>
      <c r="F152" s="106" t="e">
        <f t="shared" si="4"/>
        <v>#DIV/0!</v>
      </c>
      <c r="G152" s="6"/>
      <c r="H152" s="91" t="e">
        <f t="shared" si="5"/>
        <v>#DIV/0!</v>
      </c>
    </row>
    <row r="153" spans="1:8" ht="31.5">
      <c r="A153" s="31" t="s">
        <v>1066</v>
      </c>
      <c r="B153" s="30">
        <v>1721</v>
      </c>
      <c r="C153" s="6" t="s">
        <v>1118</v>
      </c>
      <c r="D153" s="6"/>
      <c r="E153" s="6">
        <v>652</v>
      </c>
      <c r="F153" s="106" t="e">
        <f t="shared" si="4"/>
        <v>#DIV/0!</v>
      </c>
      <c r="G153" s="6"/>
      <c r="H153" s="91">
        <f t="shared" si="5"/>
        <v>0</v>
      </c>
    </row>
    <row r="154" spans="1:8" ht="15.75" hidden="1">
      <c r="A154" s="31" t="s">
        <v>374</v>
      </c>
      <c r="B154" s="30">
        <v>1722</v>
      </c>
      <c r="C154" s="6" t="s">
        <v>1068</v>
      </c>
      <c r="D154" s="6"/>
      <c r="E154" s="6"/>
      <c r="F154" s="106" t="e">
        <f t="shared" si="4"/>
        <v>#DIV/0!</v>
      </c>
      <c r="G154" s="6"/>
      <c r="H154" s="91" t="e">
        <f t="shared" si="5"/>
        <v>#DIV/0!</v>
      </c>
    </row>
    <row r="155" spans="1:8" ht="15.75" hidden="1">
      <c r="A155" s="31" t="s">
        <v>375</v>
      </c>
      <c r="B155" s="30">
        <v>1723</v>
      </c>
      <c r="C155" s="6" t="s">
        <v>1068</v>
      </c>
      <c r="D155" s="6"/>
      <c r="E155" s="6"/>
      <c r="F155" s="106" t="e">
        <f t="shared" si="4"/>
        <v>#DIV/0!</v>
      </c>
      <c r="G155" s="6"/>
      <c r="H155" s="91" t="e">
        <f t="shared" si="5"/>
        <v>#DIV/0!</v>
      </c>
    </row>
    <row r="156" spans="1:8" ht="15.75" hidden="1">
      <c r="A156" s="31" t="s">
        <v>376</v>
      </c>
      <c r="B156" s="30">
        <v>1724</v>
      </c>
      <c r="C156" s="6" t="s">
        <v>1068</v>
      </c>
      <c r="D156" s="6"/>
      <c r="E156" s="6"/>
      <c r="F156" s="106" t="e">
        <f t="shared" si="4"/>
        <v>#DIV/0!</v>
      </c>
      <c r="G156" s="6"/>
      <c r="H156" s="91" t="e">
        <f t="shared" si="5"/>
        <v>#DIV/0!</v>
      </c>
    </row>
    <row r="157" spans="1:8" ht="15.75" hidden="1">
      <c r="A157" s="31" t="s">
        <v>377</v>
      </c>
      <c r="B157" s="30">
        <v>1725</v>
      </c>
      <c r="C157" s="6" t="s">
        <v>1068</v>
      </c>
      <c r="D157" s="6"/>
      <c r="E157" s="6"/>
      <c r="F157" s="106" t="e">
        <f t="shared" si="4"/>
        <v>#DIV/0!</v>
      </c>
      <c r="G157" s="6"/>
      <c r="H157" s="91" t="e">
        <f t="shared" si="5"/>
        <v>#DIV/0!</v>
      </c>
    </row>
    <row r="158" spans="1:8" ht="31.5">
      <c r="A158" s="31" t="s">
        <v>1067</v>
      </c>
      <c r="B158" s="30">
        <v>1731</v>
      </c>
      <c r="C158" s="6" t="s">
        <v>1118</v>
      </c>
      <c r="D158" s="6"/>
      <c r="E158" s="6">
        <v>650</v>
      </c>
      <c r="F158" s="106" t="e">
        <f t="shared" si="4"/>
        <v>#DIV/0!</v>
      </c>
      <c r="G158" s="6"/>
      <c r="H158" s="91">
        <f t="shared" si="5"/>
        <v>0</v>
      </c>
    </row>
    <row r="159" spans="1:8" ht="15.75" hidden="1">
      <c r="A159" s="31" t="s">
        <v>378</v>
      </c>
      <c r="B159" s="30">
        <v>1732</v>
      </c>
      <c r="C159" s="6"/>
      <c r="D159" s="6"/>
      <c r="E159" s="6"/>
      <c r="F159" s="106" t="e">
        <f t="shared" si="4"/>
        <v>#DIV/0!</v>
      </c>
      <c r="G159" s="6"/>
      <c r="H159" s="91" t="e">
        <f t="shared" si="5"/>
        <v>#DIV/0!</v>
      </c>
    </row>
    <row r="160" spans="1:8" ht="15.75" hidden="1">
      <c r="A160" s="31" t="s">
        <v>379</v>
      </c>
      <c r="B160" s="30">
        <v>1733</v>
      </c>
      <c r="C160" s="6"/>
      <c r="D160" s="6"/>
      <c r="E160" s="6"/>
      <c r="F160" s="106" t="e">
        <f t="shared" si="4"/>
        <v>#DIV/0!</v>
      </c>
      <c r="G160" s="6"/>
      <c r="H160" s="91" t="e">
        <f t="shared" si="5"/>
        <v>#DIV/0!</v>
      </c>
    </row>
    <row r="161" spans="1:8" ht="15.75" hidden="1">
      <c r="A161" s="31" t="s">
        <v>380</v>
      </c>
      <c r="B161" s="30">
        <v>1734</v>
      </c>
      <c r="C161" s="6"/>
      <c r="D161" s="6"/>
      <c r="E161" s="6"/>
      <c r="F161" s="106" t="e">
        <f t="shared" si="4"/>
        <v>#DIV/0!</v>
      </c>
      <c r="G161" s="6"/>
      <c r="H161" s="91" t="e">
        <f t="shared" si="5"/>
        <v>#DIV/0!</v>
      </c>
    </row>
    <row r="162" spans="1:8" ht="15.75" hidden="1">
      <c r="A162" s="31" t="s">
        <v>381</v>
      </c>
      <c r="B162" s="30">
        <v>1735</v>
      </c>
      <c r="C162" s="6"/>
      <c r="D162" s="6"/>
      <c r="E162" s="6"/>
      <c r="F162" s="106" t="e">
        <f t="shared" si="4"/>
        <v>#DIV/0!</v>
      </c>
      <c r="G162" s="6"/>
      <c r="H162" s="91" t="e">
        <f t="shared" si="5"/>
        <v>#DIV/0!</v>
      </c>
    </row>
    <row r="163" spans="1:8" ht="31.5">
      <c r="A163" s="31" t="s">
        <v>1069</v>
      </c>
      <c r="B163" s="5"/>
      <c r="C163" s="5"/>
      <c r="D163" s="5"/>
      <c r="E163" s="5"/>
      <c r="F163" s="5"/>
      <c r="G163" s="5"/>
      <c r="H163" s="5"/>
    </row>
    <row r="164" spans="1:8" ht="47.25">
      <c r="A164" s="31" t="s">
        <v>1070</v>
      </c>
      <c r="B164" s="30">
        <v>1801</v>
      </c>
      <c r="C164" s="6" t="s">
        <v>73</v>
      </c>
      <c r="D164" s="6"/>
      <c r="E164" s="6">
        <v>100</v>
      </c>
      <c r="F164" s="106" t="e">
        <f t="shared" si="4"/>
        <v>#DIV/0!</v>
      </c>
      <c r="G164" s="6"/>
      <c r="H164" s="91">
        <f t="shared" si="5"/>
        <v>0</v>
      </c>
    </row>
    <row r="165" spans="1:8" ht="47.25">
      <c r="A165" s="31" t="s">
        <v>1048</v>
      </c>
      <c r="B165" s="30">
        <v>1802</v>
      </c>
      <c r="C165" s="6" t="s">
        <v>73</v>
      </c>
      <c r="D165" s="6"/>
      <c r="E165" s="6">
        <v>100</v>
      </c>
      <c r="F165" s="106" t="e">
        <f t="shared" si="4"/>
        <v>#DIV/0!</v>
      </c>
      <c r="G165" s="6"/>
      <c r="H165" s="91">
        <f t="shared" si="5"/>
        <v>0</v>
      </c>
    </row>
    <row r="166" spans="1:8" ht="15.75" hidden="1">
      <c r="A166" s="31" t="s">
        <v>204</v>
      </c>
      <c r="B166" s="30">
        <v>1803</v>
      </c>
      <c r="C166" s="6"/>
      <c r="D166" s="6"/>
      <c r="E166" s="6"/>
      <c r="F166" s="106" t="e">
        <f t="shared" si="4"/>
        <v>#DIV/0!</v>
      </c>
      <c r="G166" s="6"/>
      <c r="H166" s="91" t="e">
        <f t="shared" si="5"/>
        <v>#DIV/0!</v>
      </c>
    </row>
    <row r="167" spans="1:8" ht="15.75" hidden="1">
      <c r="A167" s="31" t="s">
        <v>205</v>
      </c>
      <c r="B167" s="30">
        <v>1804</v>
      </c>
      <c r="C167" s="6"/>
      <c r="D167" s="6"/>
      <c r="E167" s="6"/>
      <c r="F167" s="106" t="e">
        <f t="shared" ref="F167:F230" si="6">E167/D167</f>
        <v>#DIV/0!</v>
      </c>
      <c r="G167" s="6"/>
      <c r="H167" s="91" t="e">
        <f t="shared" ref="H167:H230" si="7">G167/E167</f>
        <v>#DIV/0!</v>
      </c>
    </row>
    <row r="168" spans="1:8" ht="15.75" hidden="1">
      <c r="A168" s="31" t="s">
        <v>206</v>
      </c>
      <c r="B168" s="30">
        <v>1805</v>
      </c>
      <c r="C168" s="6"/>
      <c r="D168" s="6"/>
      <c r="E168" s="6"/>
      <c r="F168" s="106" t="e">
        <f t="shared" si="6"/>
        <v>#DIV/0!</v>
      </c>
      <c r="G168" s="6"/>
      <c r="H168" s="91" t="e">
        <f t="shared" si="7"/>
        <v>#DIV/0!</v>
      </c>
    </row>
    <row r="169" spans="1:8" ht="47.25">
      <c r="A169" s="31" t="s">
        <v>1071</v>
      </c>
      <c r="B169" s="30">
        <v>1811</v>
      </c>
      <c r="C169" s="6" t="s">
        <v>73</v>
      </c>
      <c r="D169" s="6"/>
      <c r="E169" s="6">
        <v>100</v>
      </c>
      <c r="F169" s="106" t="e">
        <f t="shared" si="6"/>
        <v>#DIV/0!</v>
      </c>
      <c r="G169" s="6"/>
      <c r="H169" s="91">
        <f t="shared" si="7"/>
        <v>0</v>
      </c>
    </row>
    <row r="170" spans="1:8" ht="47.25">
      <c r="A170" s="31" t="s">
        <v>1052</v>
      </c>
      <c r="B170" s="30">
        <v>1812</v>
      </c>
      <c r="C170" s="6" t="s">
        <v>73</v>
      </c>
      <c r="D170" s="6"/>
      <c r="E170" s="6">
        <v>100</v>
      </c>
      <c r="F170" s="106" t="e">
        <f t="shared" si="6"/>
        <v>#DIV/0!</v>
      </c>
      <c r="G170" s="6"/>
      <c r="H170" s="91">
        <f t="shared" si="7"/>
        <v>0</v>
      </c>
    </row>
    <row r="171" spans="1:8" ht="16.5" hidden="1" customHeight="1">
      <c r="A171" s="31" t="s">
        <v>207</v>
      </c>
      <c r="B171" s="30">
        <v>1813</v>
      </c>
      <c r="C171" s="6"/>
      <c r="D171" s="6"/>
      <c r="E171" s="6"/>
      <c r="F171" s="106" t="e">
        <f t="shared" si="6"/>
        <v>#DIV/0!</v>
      </c>
      <c r="G171" s="6"/>
      <c r="H171" s="91" t="e">
        <f t="shared" si="7"/>
        <v>#DIV/0!</v>
      </c>
    </row>
    <row r="172" spans="1:8" ht="15.75" hidden="1">
      <c r="A172" s="31" t="s">
        <v>208</v>
      </c>
      <c r="B172" s="30">
        <v>1814</v>
      </c>
      <c r="C172" s="6"/>
      <c r="D172" s="6"/>
      <c r="E172" s="6"/>
      <c r="F172" s="106" t="e">
        <f t="shared" si="6"/>
        <v>#DIV/0!</v>
      </c>
      <c r="G172" s="6"/>
      <c r="H172" s="91" t="e">
        <f t="shared" si="7"/>
        <v>#DIV/0!</v>
      </c>
    </row>
    <row r="173" spans="1:8" ht="15.75" hidden="1">
      <c r="A173" s="31" t="s">
        <v>209</v>
      </c>
      <c r="B173" s="30">
        <v>1815</v>
      </c>
      <c r="C173" s="6"/>
      <c r="D173" s="6"/>
      <c r="E173" s="6"/>
      <c r="F173" s="106" t="e">
        <f t="shared" si="6"/>
        <v>#DIV/0!</v>
      </c>
      <c r="G173" s="6"/>
      <c r="H173" s="91" t="e">
        <f t="shared" si="7"/>
        <v>#DIV/0!</v>
      </c>
    </row>
    <row r="174" spans="1:8" ht="31.5">
      <c r="A174" s="31" t="s">
        <v>1072</v>
      </c>
      <c r="B174" s="30">
        <v>1821</v>
      </c>
      <c r="C174" s="6" t="s">
        <v>1112</v>
      </c>
      <c r="D174" s="6"/>
      <c r="E174" s="6">
        <v>14700</v>
      </c>
      <c r="F174" s="106" t="e">
        <f t="shared" si="6"/>
        <v>#DIV/0!</v>
      </c>
      <c r="G174" s="6"/>
      <c r="H174" s="91">
        <f t="shared" si="7"/>
        <v>0</v>
      </c>
    </row>
    <row r="175" spans="1:8" ht="15.75" hidden="1">
      <c r="A175" s="31" t="s">
        <v>374</v>
      </c>
      <c r="B175" s="30">
        <v>1822</v>
      </c>
      <c r="C175" s="6" t="s">
        <v>1112</v>
      </c>
      <c r="D175" s="6"/>
      <c r="E175" s="6"/>
      <c r="F175" s="106" t="e">
        <f t="shared" si="6"/>
        <v>#DIV/0!</v>
      </c>
      <c r="G175" s="6"/>
      <c r="H175" s="91" t="e">
        <f t="shared" si="7"/>
        <v>#DIV/0!</v>
      </c>
    </row>
    <row r="176" spans="1:8" ht="15.75" hidden="1">
      <c r="A176" s="31" t="s">
        <v>375</v>
      </c>
      <c r="B176" s="30">
        <v>1823</v>
      </c>
      <c r="C176" s="6" t="s">
        <v>1112</v>
      </c>
      <c r="D176" s="6"/>
      <c r="E176" s="6"/>
      <c r="F176" s="106" t="e">
        <f t="shared" si="6"/>
        <v>#DIV/0!</v>
      </c>
      <c r="G176" s="6"/>
      <c r="H176" s="91" t="e">
        <f t="shared" si="7"/>
        <v>#DIV/0!</v>
      </c>
    </row>
    <row r="177" spans="1:8" ht="15.75" hidden="1">
      <c r="A177" s="31" t="s">
        <v>376</v>
      </c>
      <c r="B177" s="30">
        <v>1824</v>
      </c>
      <c r="C177" s="6" t="s">
        <v>1112</v>
      </c>
      <c r="D177" s="6"/>
      <c r="E177" s="6"/>
      <c r="F177" s="106" t="e">
        <f t="shared" si="6"/>
        <v>#DIV/0!</v>
      </c>
      <c r="G177" s="6"/>
      <c r="H177" s="91" t="e">
        <f t="shared" si="7"/>
        <v>#DIV/0!</v>
      </c>
    </row>
    <row r="178" spans="1:8" ht="15.75" hidden="1">
      <c r="A178" s="31" t="s">
        <v>377</v>
      </c>
      <c r="B178" s="30">
        <v>1825</v>
      </c>
      <c r="C178" s="6" t="s">
        <v>1112</v>
      </c>
      <c r="D178" s="6"/>
      <c r="E178" s="6"/>
      <c r="F178" s="106" t="e">
        <f t="shared" si="6"/>
        <v>#DIV/0!</v>
      </c>
      <c r="G178" s="6"/>
      <c r="H178" s="91" t="e">
        <f t="shared" si="7"/>
        <v>#DIV/0!</v>
      </c>
    </row>
    <row r="179" spans="1:8" ht="31.5">
      <c r="A179" s="31" t="s">
        <v>1073</v>
      </c>
      <c r="B179" s="30">
        <v>1831</v>
      </c>
      <c r="C179" s="6" t="s">
        <v>1112</v>
      </c>
      <c r="D179" s="6"/>
      <c r="E179" s="6">
        <v>14000</v>
      </c>
      <c r="F179" s="106" t="e">
        <f t="shared" si="6"/>
        <v>#DIV/0!</v>
      </c>
      <c r="G179" s="6"/>
      <c r="H179" s="91">
        <f t="shared" si="7"/>
        <v>0</v>
      </c>
    </row>
    <row r="180" spans="1:8" ht="15.75" hidden="1">
      <c r="A180" s="31" t="s">
        <v>378</v>
      </c>
      <c r="B180" s="30">
        <v>1832</v>
      </c>
      <c r="C180" s="6"/>
      <c r="D180" s="6"/>
      <c r="E180" s="6"/>
      <c r="F180" s="106" t="e">
        <f t="shared" si="6"/>
        <v>#DIV/0!</v>
      </c>
      <c r="G180" s="6"/>
      <c r="H180" s="91" t="e">
        <f t="shared" si="7"/>
        <v>#DIV/0!</v>
      </c>
    </row>
    <row r="181" spans="1:8" ht="15.75" hidden="1">
      <c r="A181" s="31" t="s">
        <v>379</v>
      </c>
      <c r="B181" s="30">
        <v>1833</v>
      </c>
      <c r="C181" s="6"/>
      <c r="D181" s="6"/>
      <c r="E181" s="6"/>
      <c r="F181" s="106" t="e">
        <f t="shared" si="6"/>
        <v>#DIV/0!</v>
      </c>
      <c r="G181" s="6"/>
      <c r="H181" s="91" t="e">
        <f t="shared" si="7"/>
        <v>#DIV/0!</v>
      </c>
    </row>
    <row r="182" spans="1:8" ht="15.75" hidden="1">
      <c r="A182" s="31" t="s">
        <v>380</v>
      </c>
      <c r="B182" s="30">
        <v>1834</v>
      </c>
      <c r="C182" s="6"/>
      <c r="D182" s="6"/>
      <c r="E182" s="6"/>
      <c r="F182" s="106" t="e">
        <f t="shared" si="6"/>
        <v>#DIV/0!</v>
      </c>
      <c r="G182" s="6"/>
      <c r="H182" s="91" t="e">
        <f t="shared" si="7"/>
        <v>#DIV/0!</v>
      </c>
    </row>
    <row r="183" spans="1:8" ht="15.75" hidden="1">
      <c r="A183" s="31" t="s">
        <v>381</v>
      </c>
      <c r="B183" s="30">
        <v>1835</v>
      </c>
      <c r="C183" s="6"/>
      <c r="D183" s="6"/>
      <c r="E183" s="6"/>
      <c r="F183" s="106" t="e">
        <f t="shared" si="6"/>
        <v>#DIV/0!</v>
      </c>
      <c r="G183" s="6"/>
      <c r="H183" s="91" t="e">
        <f t="shared" si="7"/>
        <v>#DIV/0!</v>
      </c>
    </row>
    <row r="184" spans="1:8" ht="47.25">
      <c r="A184" s="31" t="s">
        <v>1074</v>
      </c>
      <c r="B184" s="5"/>
      <c r="C184" s="5"/>
      <c r="D184" s="5"/>
      <c r="E184" s="5"/>
      <c r="F184" s="5"/>
      <c r="G184" s="5"/>
      <c r="H184" s="5"/>
    </row>
    <row r="185" spans="1:8" ht="47.25">
      <c r="A185" s="31" t="s">
        <v>1046</v>
      </c>
      <c r="B185" s="30">
        <v>1901</v>
      </c>
      <c r="C185" s="6" t="s">
        <v>73</v>
      </c>
      <c r="D185" s="6"/>
      <c r="E185" s="6">
        <v>100</v>
      </c>
      <c r="F185" s="106" t="e">
        <f t="shared" si="6"/>
        <v>#DIV/0!</v>
      </c>
      <c r="G185" s="6"/>
      <c r="H185" s="91">
        <f t="shared" si="7"/>
        <v>0</v>
      </c>
    </row>
    <row r="186" spans="1:8" ht="47.25">
      <c r="A186" s="31" t="s">
        <v>1048</v>
      </c>
      <c r="B186" s="30">
        <v>1902</v>
      </c>
      <c r="C186" s="6" t="s">
        <v>73</v>
      </c>
      <c r="D186" s="6"/>
      <c r="E186" s="6">
        <v>100</v>
      </c>
      <c r="F186" s="106" t="e">
        <f t="shared" si="6"/>
        <v>#DIV/0!</v>
      </c>
      <c r="G186" s="6"/>
      <c r="H186" s="91">
        <f t="shared" si="7"/>
        <v>0</v>
      </c>
    </row>
    <row r="187" spans="1:8" ht="15.75" hidden="1">
      <c r="A187" s="31" t="s">
        <v>204</v>
      </c>
      <c r="B187" s="30">
        <v>1903</v>
      </c>
      <c r="C187" s="6"/>
      <c r="D187" s="6"/>
      <c r="E187" s="6"/>
      <c r="F187" s="106" t="e">
        <f t="shared" si="6"/>
        <v>#DIV/0!</v>
      </c>
      <c r="G187" s="6"/>
      <c r="H187" s="91" t="e">
        <f t="shared" si="7"/>
        <v>#DIV/0!</v>
      </c>
    </row>
    <row r="188" spans="1:8" ht="15.75" hidden="1">
      <c r="A188" s="31" t="s">
        <v>205</v>
      </c>
      <c r="B188" s="30">
        <v>1904</v>
      </c>
      <c r="C188" s="6"/>
      <c r="D188" s="6"/>
      <c r="E188" s="6"/>
      <c r="F188" s="106" t="e">
        <f t="shared" si="6"/>
        <v>#DIV/0!</v>
      </c>
      <c r="G188" s="6"/>
      <c r="H188" s="91" t="e">
        <f t="shared" si="7"/>
        <v>#DIV/0!</v>
      </c>
    </row>
    <row r="189" spans="1:8" ht="15.75" hidden="1">
      <c r="A189" s="31" t="s">
        <v>206</v>
      </c>
      <c r="B189" s="30">
        <v>1905</v>
      </c>
      <c r="C189" s="6"/>
      <c r="D189" s="6"/>
      <c r="E189" s="6"/>
      <c r="F189" s="106" t="e">
        <f t="shared" si="6"/>
        <v>#DIV/0!</v>
      </c>
      <c r="G189" s="6"/>
      <c r="H189" s="91" t="e">
        <f t="shared" si="7"/>
        <v>#DIV/0!</v>
      </c>
    </row>
    <row r="190" spans="1:8" ht="47.25">
      <c r="A190" s="31" t="s">
        <v>1050</v>
      </c>
      <c r="B190" s="30">
        <v>1911</v>
      </c>
      <c r="C190" s="6" t="s">
        <v>73</v>
      </c>
      <c r="D190" s="6"/>
      <c r="E190" s="6">
        <v>100</v>
      </c>
      <c r="F190" s="106" t="e">
        <f t="shared" si="6"/>
        <v>#DIV/0!</v>
      </c>
      <c r="G190" s="6"/>
      <c r="H190" s="91">
        <f t="shared" si="7"/>
        <v>0</v>
      </c>
    </row>
    <row r="191" spans="1:8" ht="47.25">
      <c r="A191" s="31" t="s">
        <v>1052</v>
      </c>
      <c r="B191" s="30">
        <v>1912</v>
      </c>
      <c r="C191" s="6" t="s">
        <v>73</v>
      </c>
      <c r="D191" s="6"/>
      <c r="E191" s="6">
        <v>72</v>
      </c>
      <c r="F191" s="106" t="e">
        <f t="shared" si="6"/>
        <v>#DIV/0!</v>
      </c>
      <c r="G191" s="6"/>
      <c r="H191" s="91">
        <f t="shared" si="7"/>
        <v>0</v>
      </c>
    </row>
    <row r="192" spans="1:8" ht="15.75" hidden="1">
      <c r="A192" s="31" t="s">
        <v>207</v>
      </c>
      <c r="B192" s="30">
        <v>1913</v>
      </c>
      <c r="C192" s="6"/>
      <c r="D192" s="6"/>
      <c r="E192" s="6"/>
      <c r="F192" s="106" t="e">
        <f t="shared" si="6"/>
        <v>#DIV/0!</v>
      </c>
      <c r="G192" s="6"/>
      <c r="H192" s="91" t="e">
        <f t="shared" si="7"/>
        <v>#DIV/0!</v>
      </c>
    </row>
    <row r="193" spans="1:8" ht="15.75" hidden="1">
      <c r="A193" s="31" t="s">
        <v>208</v>
      </c>
      <c r="B193" s="30">
        <v>1914</v>
      </c>
      <c r="C193" s="6"/>
      <c r="D193" s="6"/>
      <c r="E193" s="6"/>
      <c r="F193" s="106" t="e">
        <f t="shared" si="6"/>
        <v>#DIV/0!</v>
      </c>
      <c r="G193" s="6"/>
      <c r="H193" s="91" t="e">
        <f t="shared" si="7"/>
        <v>#DIV/0!</v>
      </c>
    </row>
    <row r="194" spans="1:8" ht="15.75" hidden="1">
      <c r="A194" s="31" t="s">
        <v>209</v>
      </c>
      <c r="B194" s="30">
        <v>1915</v>
      </c>
      <c r="C194" s="6"/>
      <c r="D194" s="6"/>
      <c r="E194" s="6"/>
      <c r="F194" s="106" t="e">
        <f t="shared" si="6"/>
        <v>#DIV/0!</v>
      </c>
      <c r="G194" s="6"/>
      <c r="H194" s="91" t="e">
        <f t="shared" si="7"/>
        <v>#DIV/0!</v>
      </c>
    </row>
    <row r="195" spans="1:8" ht="31.5">
      <c r="A195" s="31" t="s">
        <v>1075</v>
      </c>
      <c r="B195" s="30">
        <v>1921</v>
      </c>
      <c r="C195" s="6" t="s">
        <v>1068</v>
      </c>
      <c r="D195" s="6"/>
      <c r="E195" s="6">
        <v>43</v>
      </c>
      <c r="F195" s="106" t="e">
        <f t="shared" si="6"/>
        <v>#DIV/0!</v>
      </c>
      <c r="G195" s="6"/>
      <c r="H195" s="91">
        <f t="shared" si="7"/>
        <v>0</v>
      </c>
    </row>
    <row r="196" spans="1:8" ht="15.75" hidden="1">
      <c r="A196" s="31" t="s">
        <v>374</v>
      </c>
      <c r="B196" s="30">
        <v>1922</v>
      </c>
      <c r="C196" s="6"/>
      <c r="D196" s="6"/>
      <c r="E196" s="6"/>
      <c r="F196" s="106" t="e">
        <f t="shared" si="6"/>
        <v>#DIV/0!</v>
      </c>
      <c r="G196" s="6"/>
      <c r="H196" s="91" t="e">
        <f t="shared" si="7"/>
        <v>#DIV/0!</v>
      </c>
    </row>
    <row r="197" spans="1:8" ht="15.75" hidden="1">
      <c r="A197" s="31" t="s">
        <v>375</v>
      </c>
      <c r="B197" s="30">
        <v>1923</v>
      </c>
      <c r="C197" s="6"/>
      <c r="D197" s="6"/>
      <c r="E197" s="6"/>
      <c r="F197" s="106" t="e">
        <f t="shared" si="6"/>
        <v>#DIV/0!</v>
      </c>
      <c r="G197" s="6"/>
      <c r="H197" s="91" t="e">
        <f t="shared" si="7"/>
        <v>#DIV/0!</v>
      </c>
    </row>
    <row r="198" spans="1:8" ht="15.75" hidden="1">
      <c r="A198" s="31" t="s">
        <v>376</v>
      </c>
      <c r="B198" s="30">
        <v>1924</v>
      </c>
      <c r="C198" s="6"/>
      <c r="D198" s="6"/>
      <c r="E198" s="6"/>
      <c r="F198" s="106" t="e">
        <f t="shared" si="6"/>
        <v>#DIV/0!</v>
      </c>
      <c r="G198" s="6"/>
      <c r="H198" s="91" t="e">
        <f t="shared" si="7"/>
        <v>#DIV/0!</v>
      </c>
    </row>
    <row r="199" spans="1:8" ht="15.75" hidden="1">
      <c r="A199" s="31" t="s">
        <v>377</v>
      </c>
      <c r="B199" s="30">
        <v>1925</v>
      </c>
      <c r="C199" s="6"/>
      <c r="D199" s="6"/>
      <c r="E199" s="6"/>
      <c r="F199" s="106" t="e">
        <f t="shared" si="6"/>
        <v>#DIV/0!</v>
      </c>
      <c r="G199" s="6"/>
      <c r="H199" s="91" t="e">
        <f t="shared" si="7"/>
        <v>#DIV/0!</v>
      </c>
    </row>
    <row r="200" spans="1:8" ht="31.5">
      <c r="A200" s="31" t="s">
        <v>1076</v>
      </c>
      <c r="B200" s="30">
        <v>1931</v>
      </c>
      <c r="C200" s="6" t="s">
        <v>1068</v>
      </c>
      <c r="D200" s="6"/>
      <c r="E200" s="6">
        <v>43</v>
      </c>
      <c r="F200" s="106" t="e">
        <f t="shared" si="6"/>
        <v>#DIV/0!</v>
      </c>
      <c r="G200" s="6"/>
      <c r="H200" s="91">
        <f t="shared" si="7"/>
        <v>0</v>
      </c>
    </row>
    <row r="201" spans="1:8" ht="15.75" hidden="1">
      <c r="A201" s="31" t="s">
        <v>378</v>
      </c>
      <c r="B201" s="30">
        <v>1932</v>
      </c>
      <c r="C201" s="6"/>
      <c r="D201" s="6"/>
      <c r="E201" s="6"/>
      <c r="F201" s="106" t="e">
        <f t="shared" si="6"/>
        <v>#DIV/0!</v>
      </c>
      <c r="G201" s="6"/>
      <c r="H201" s="91" t="e">
        <f t="shared" si="7"/>
        <v>#DIV/0!</v>
      </c>
    </row>
    <row r="202" spans="1:8" ht="15.75" hidden="1">
      <c r="A202" s="31" t="s">
        <v>379</v>
      </c>
      <c r="B202" s="30">
        <v>1933</v>
      </c>
      <c r="C202" s="6"/>
      <c r="D202" s="6"/>
      <c r="E202" s="6"/>
      <c r="F202" s="106" t="e">
        <f t="shared" si="6"/>
        <v>#DIV/0!</v>
      </c>
      <c r="G202" s="6"/>
      <c r="H202" s="91" t="e">
        <f t="shared" si="7"/>
        <v>#DIV/0!</v>
      </c>
    </row>
    <row r="203" spans="1:8" ht="15.75" hidden="1">
      <c r="A203" s="31" t="s">
        <v>380</v>
      </c>
      <c r="B203" s="30">
        <v>1934</v>
      </c>
      <c r="C203" s="6"/>
      <c r="D203" s="6"/>
      <c r="E203" s="6"/>
      <c r="F203" s="106" t="e">
        <f t="shared" si="6"/>
        <v>#DIV/0!</v>
      </c>
      <c r="G203" s="6"/>
      <c r="H203" s="91" t="e">
        <f t="shared" si="7"/>
        <v>#DIV/0!</v>
      </c>
    </row>
    <row r="204" spans="1:8" ht="15.75" hidden="1">
      <c r="A204" s="31" t="s">
        <v>381</v>
      </c>
      <c r="B204" s="30">
        <v>1935</v>
      </c>
      <c r="C204" s="6"/>
      <c r="D204" s="6"/>
      <c r="E204" s="6"/>
      <c r="F204" s="106" t="e">
        <f t="shared" si="6"/>
        <v>#DIV/0!</v>
      </c>
      <c r="G204" s="6"/>
      <c r="H204" s="91" t="e">
        <f t="shared" si="7"/>
        <v>#DIV/0!</v>
      </c>
    </row>
    <row r="205" spans="1:8" ht="15.75">
      <c r="A205" s="31" t="s">
        <v>1077</v>
      </c>
      <c r="B205" s="63"/>
      <c r="C205" s="63"/>
      <c r="D205" s="63"/>
      <c r="E205" s="63"/>
      <c r="F205" s="63"/>
      <c r="G205" s="63"/>
      <c r="H205" s="63"/>
    </row>
    <row r="206" spans="1:8" ht="31.5">
      <c r="A206" s="31" t="s">
        <v>1078</v>
      </c>
      <c r="B206" s="29">
        <v>2121</v>
      </c>
      <c r="C206" s="6" t="s">
        <v>1112</v>
      </c>
      <c r="D206" s="6"/>
      <c r="E206" s="6">
        <v>24</v>
      </c>
      <c r="F206" s="106" t="e">
        <f t="shared" si="6"/>
        <v>#DIV/0!</v>
      </c>
      <c r="G206" s="6"/>
      <c r="H206" s="91">
        <f t="shared" si="7"/>
        <v>0</v>
      </c>
    </row>
    <row r="207" spans="1:8" ht="15.75" hidden="1">
      <c r="A207" s="31" t="s">
        <v>374</v>
      </c>
      <c r="B207" s="30">
        <v>2122</v>
      </c>
      <c r="C207" s="6"/>
      <c r="D207" s="6"/>
      <c r="E207" s="6"/>
      <c r="F207" s="106" t="e">
        <f t="shared" si="6"/>
        <v>#DIV/0!</v>
      </c>
      <c r="G207" s="6"/>
      <c r="H207" s="91" t="e">
        <f t="shared" si="7"/>
        <v>#DIV/0!</v>
      </c>
    </row>
    <row r="208" spans="1:8" ht="15.75" hidden="1">
      <c r="A208" s="31" t="s">
        <v>375</v>
      </c>
      <c r="B208" s="41">
        <v>2123</v>
      </c>
      <c r="C208" s="6"/>
      <c r="D208" s="6"/>
      <c r="E208" s="6"/>
      <c r="F208" s="106" t="e">
        <f t="shared" si="6"/>
        <v>#DIV/0!</v>
      </c>
      <c r="G208" s="6"/>
      <c r="H208" s="91" t="e">
        <f t="shared" si="7"/>
        <v>#DIV/0!</v>
      </c>
    </row>
    <row r="209" spans="1:8" ht="15.75" hidden="1">
      <c r="A209" s="31" t="s">
        <v>376</v>
      </c>
      <c r="B209" s="30">
        <v>2124</v>
      </c>
      <c r="C209" s="6"/>
      <c r="D209" s="6"/>
      <c r="E209" s="6"/>
      <c r="F209" s="106" t="e">
        <f t="shared" si="6"/>
        <v>#DIV/0!</v>
      </c>
      <c r="G209" s="6"/>
      <c r="H209" s="91" t="e">
        <f t="shared" si="7"/>
        <v>#DIV/0!</v>
      </c>
    </row>
    <row r="210" spans="1:8" ht="15.75" hidden="1">
      <c r="A210" s="31" t="s">
        <v>377</v>
      </c>
      <c r="B210" s="41">
        <v>2125</v>
      </c>
      <c r="C210" s="6"/>
      <c r="D210" s="6"/>
      <c r="E210" s="6"/>
      <c r="F210" s="106" t="e">
        <f t="shared" si="6"/>
        <v>#DIV/0!</v>
      </c>
      <c r="G210" s="6"/>
      <c r="H210" s="91" t="e">
        <f t="shared" si="7"/>
        <v>#DIV/0!</v>
      </c>
    </row>
    <row r="211" spans="1:8" ht="31.5">
      <c r="A211" s="31" t="s">
        <v>1079</v>
      </c>
      <c r="B211" s="30">
        <v>2131</v>
      </c>
      <c r="C211" s="6" t="s">
        <v>1112</v>
      </c>
      <c r="D211" s="6"/>
      <c r="E211" s="6">
        <v>23</v>
      </c>
      <c r="F211" s="106" t="e">
        <f t="shared" si="6"/>
        <v>#DIV/0!</v>
      </c>
      <c r="G211" s="6"/>
      <c r="H211" s="91">
        <f t="shared" si="7"/>
        <v>0</v>
      </c>
    </row>
    <row r="212" spans="1:8" ht="15.75" hidden="1">
      <c r="A212" s="31" t="s">
        <v>378</v>
      </c>
      <c r="B212" s="30">
        <v>2132</v>
      </c>
      <c r="C212" s="6"/>
      <c r="D212" s="6"/>
      <c r="E212" s="6"/>
      <c r="F212" s="106" t="e">
        <f t="shared" si="6"/>
        <v>#DIV/0!</v>
      </c>
      <c r="G212" s="6"/>
      <c r="H212" s="91" t="e">
        <f t="shared" si="7"/>
        <v>#DIV/0!</v>
      </c>
    </row>
    <row r="213" spans="1:8" ht="15.75" hidden="1">
      <c r="A213" s="31" t="s">
        <v>379</v>
      </c>
      <c r="B213" s="30">
        <v>2133</v>
      </c>
      <c r="C213" s="6"/>
      <c r="D213" s="6"/>
      <c r="E213" s="6"/>
      <c r="F213" s="106" t="e">
        <f t="shared" si="6"/>
        <v>#DIV/0!</v>
      </c>
      <c r="G213" s="6"/>
      <c r="H213" s="91" t="e">
        <f t="shared" si="7"/>
        <v>#DIV/0!</v>
      </c>
    </row>
    <row r="214" spans="1:8" ht="15.75" hidden="1">
      <c r="A214" s="31" t="s">
        <v>380</v>
      </c>
      <c r="B214" s="30">
        <v>2134</v>
      </c>
      <c r="C214" s="6"/>
      <c r="D214" s="6"/>
      <c r="E214" s="6"/>
      <c r="F214" s="106" t="e">
        <f t="shared" si="6"/>
        <v>#DIV/0!</v>
      </c>
      <c r="G214" s="6"/>
      <c r="H214" s="91" t="e">
        <f t="shared" si="7"/>
        <v>#DIV/0!</v>
      </c>
    </row>
    <row r="215" spans="1:8" ht="15.75" hidden="1">
      <c r="A215" s="31" t="s">
        <v>381</v>
      </c>
      <c r="B215" s="30">
        <v>2135</v>
      </c>
      <c r="C215" s="6"/>
      <c r="D215" s="6"/>
      <c r="E215" s="6"/>
      <c r="F215" s="106" t="e">
        <f t="shared" si="6"/>
        <v>#DIV/0!</v>
      </c>
      <c r="G215" s="6"/>
      <c r="H215" s="91" t="e">
        <f t="shared" si="7"/>
        <v>#DIV/0!</v>
      </c>
    </row>
    <row r="216" spans="1:8" ht="47.25">
      <c r="A216" s="31" t="s">
        <v>1103</v>
      </c>
      <c r="B216" s="63"/>
      <c r="C216" s="63"/>
      <c r="D216" s="63"/>
      <c r="E216" s="63"/>
      <c r="F216" s="63"/>
      <c r="G216" s="63"/>
      <c r="H216" s="63"/>
    </row>
    <row r="217" spans="1:8" ht="31.5">
      <c r="A217" s="31" t="s">
        <v>1080</v>
      </c>
      <c r="B217" s="30">
        <v>2221</v>
      </c>
      <c r="C217" s="6" t="s">
        <v>1117</v>
      </c>
      <c r="D217" s="6"/>
      <c r="E217" s="6">
        <v>587</v>
      </c>
      <c r="F217" s="106" t="e">
        <f t="shared" si="6"/>
        <v>#DIV/0!</v>
      </c>
      <c r="G217" s="6"/>
      <c r="H217" s="91">
        <f t="shared" si="7"/>
        <v>0</v>
      </c>
    </row>
    <row r="218" spans="1:8" ht="15.75" hidden="1">
      <c r="A218" s="31" t="s">
        <v>374</v>
      </c>
      <c r="B218" s="30">
        <v>2222</v>
      </c>
      <c r="C218" s="6"/>
      <c r="D218" s="6"/>
      <c r="E218" s="6"/>
      <c r="F218" s="106" t="e">
        <f t="shared" si="6"/>
        <v>#DIV/0!</v>
      </c>
      <c r="G218" s="6"/>
      <c r="H218" s="91" t="e">
        <f t="shared" si="7"/>
        <v>#DIV/0!</v>
      </c>
    </row>
    <row r="219" spans="1:8" ht="15.75" hidden="1">
      <c r="A219" s="31" t="s">
        <v>375</v>
      </c>
      <c r="B219" s="30">
        <v>2223</v>
      </c>
      <c r="C219" s="6"/>
      <c r="D219" s="6"/>
      <c r="E219" s="6"/>
      <c r="F219" s="106" t="e">
        <f t="shared" si="6"/>
        <v>#DIV/0!</v>
      </c>
      <c r="G219" s="6"/>
      <c r="H219" s="91" t="e">
        <f t="shared" si="7"/>
        <v>#DIV/0!</v>
      </c>
    </row>
    <row r="220" spans="1:8" ht="15.75" hidden="1">
      <c r="A220" s="31" t="s">
        <v>376</v>
      </c>
      <c r="B220" s="30">
        <v>2224</v>
      </c>
      <c r="C220" s="6"/>
      <c r="D220" s="6"/>
      <c r="E220" s="6"/>
      <c r="F220" s="106" t="e">
        <f t="shared" si="6"/>
        <v>#DIV/0!</v>
      </c>
      <c r="G220" s="6"/>
      <c r="H220" s="91" t="e">
        <f t="shared" si="7"/>
        <v>#DIV/0!</v>
      </c>
    </row>
    <row r="221" spans="1:8" ht="15.75" hidden="1">
      <c r="A221" s="31" t="s">
        <v>377</v>
      </c>
      <c r="B221" s="30">
        <v>2225</v>
      </c>
      <c r="C221" s="6"/>
      <c r="D221" s="6"/>
      <c r="E221" s="6"/>
      <c r="F221" s="106" t="e">
        <f t="shared" si="6"/>
        <v>#DIV/0!</v>
      </c>
      <c r="G221" s="6"/>
      <c r="H221" s="91" t="e">
        <f t="shared" si="7"/>
        <v>#DIV/0!</v>
      </c>
    </row>
    <row r="222" spans="1:8" ht="31.5">
      <c r="A222" s="31" t="s">
        <v>1081</v>
      </c>
      <c r="B222" s="30">
        <v>2231</v>
      </c>
      <c r="C222" s="6" t="s">
        <v>1117</v>
      </c>
      <c r="D222" s="6"/>
      <c r="E222" s="6">
        <v>612</v>
      </c>
      <c r="F222" s="106" t="e">
        <f t="shared" si="6"/>
        <v>#DIV/0!</v>
      </c>
      <c r="G222" s="6"/>
      <c r="H222" s="91">
        <f t="shared" si="7"/>
        <v>0</v>
      </c>
    </row>
    <row r="223" spans="1:8" ht="15.75" hidden="1">
      <c r="A223" s="31" t="s">
        <v>378</v>
      </c>
      <c r="B223" s="30">
        <v>2232</v>
      </c>
      <c r="C223" s="6"/>
      <c r="D223" s="6"/>
      <c r="E223" s="6"/>
      <c r="F223" s="106" t="e">
        <f t="shared" si="6"/>
        <v>#DIV/0!</v>
      </c>
      <c r="G223" s="6"/>
      <c r="H223" s="91" t="e">
        <f t="shared" si="7"/>
        <v>#DIV/0!</v>
      </c>
    </row>
    <row r="224" spans="1:8" ht="15.75" hidden="1">
      <c r="A224" s="31" t="s">
        <v>379</v>
      </c>
      <c r="B224" s="30">
        <v>2233</v>
      </c>
      <c r="C224" s="6"/>
      <c r="D224" s="6"/>
      <c r="E224" s="6"/>
      <c r="F224" s="106" t="e">
        <f t="shared" si="6"/>
        <v>#DIV/0!</v>
      </c>
      <c r="G224" s="6"/>
      <c r="H224" s="91" t="e">
        <f t="shared" si="7"/>
        <v>#DIV/0!</v>
      </c>
    </row>
    <row r="225" spans="1:8" ht="15.75" hidden="1">
      <c r="A225" s="31" t="s">
        <v>380</v>
      </c>
      <c r="B225" s="30">
        <v>2234</v>
      </c>
      <c r="C225" s="6"/>
      <c r="D225" s="6"/>
      <c r="E225" s="6"/>
      <c r="F225" s="106" t="e">
        <f t="shared" si="6"/>
        <v>#DIV/0!</v>
      </c>
      <c r="G225" s="6"/>
      <c r="H225" s="91" t="e">
        <f t="shared" si="7"/>
        <v>#DIV/0!</v>
      </c>
    </row>
    <row r="226" spans="1:8" ht="15.75" hidden="1">
      <c r="A226" s="31" t="s">
        <v>381</v>
      </c>
      <c r="B226" s="30">
        <v>2235</v>
      </c>
      <c r="C226" s="6"/>
      <c r="D226" s="6"/>
      <c r="E226" s="6"/>
      <c r="F226" s="106" t="e">
        <f t="shared" si="6"/>
        <v>#DIV/0!</v>
      </c>
      <c r="G226" s="6"/>
      <c r="H226" s="91" t="e">
        <f t="shared" si="7"/>
        <v>#DIV/0!</v>
      </c>
    </row>
    <row r="227" spans="1:8" ht="15.75" hidden="1">
      <c r="A227" s="31" t="s">
        <v>210</v>
      </c>
      <c r="B227" s="63"/>
      <c r="C227" s="63"/>
      <c r="D227" s="63"/>
      <c r="E227" s="63"/>
      <c r="F227" s="63"/>
      <c r="G227" s="63"/>
      <c r="H227" s="63"/>
    </row>
    <row r="228" spans="1:8" ht="31.5" hidden="1">
      <c r="A228" s="31" t="s">
        <v>382</v>
      </c>
      <c r="B228" s="30">
        <v>2321</v>
      </c>
      <c r="C228" s="6"/>
      <c r="D228" s="6"/>
      <c r="E228" s="6"/>
      <c r="F228" s="106" t="e">
        <f t="shared" si="6"/>
        <v>#DIV/0!</v>
      </c>
      <c r="G228" s="6"/>
      <c r="H228" s="91" t="e">
        <f t="shared" si="7"/>
        <v>#DIV/0!</v>
      </c>
    </row>
    <row r="229" spans="1:8" ht="15.75" hidden="1">
      <c r="A229" s="31" t="s">
        <v>374</v>
      </c>
      <c r="B229" s="30">
        <v>2322</v>
      </c>
      <c r="C229" s="6"/>
      <c r="D229" s="6"/>
      <c r="E229" s="6"/>
      <c r="F229" s="106" t="e">
        <f t="shared" si="6"/>
        <v>#DIV/0!</v>
      </c>
      <c r="G229" s="6"/>
      <c r="H229" s="91" t="e">
        <f t="shared" si="7"/>
        <v>#DIV/0!</v>
      </c>
    </row>
    <row r="230" spans="1:8" ht="15.75" hidden="1">
      <c r="A230" s="31" t="s">
        <v>375</v>
      </c>
      <c r="B230" s="30">
        <v>2323</v>
      </c>
      <c r="C230" s="6"/>
      <c r="D230" s="6"/>
      <c r="E230" s="6"/>
      <c r="F230" s="106" t="e">
        <f t="shared" si="6"/>
        <v>#DIV/0!</v>
      </c>
      <c r="G230" s="6"/>
      <c r="H230" s="91" t="e">
        <f t="shared" si="7"/>
        <v>#DIV/0!</v>
      </c>
    </row>
    <row r="231" spans="1:8" ht="15.75" hidden="1">
      <c r="A231" s="31" t="s">
        <v>376</v>
      </c>
      <c r="B231" s="30">
        <v>2324</v>
      </c>
      <c r="C231" s="6"/>
      <c r="D231" s="6"/>
      <c r="E231" s="6"/>
      <c r="F231" s="106" t="e">
        <f t="shared" ref="F231:F294" si="8">E231/D231</f>
        <v>#DIV/0!</v>
      </c>
      <c r="G231" s="6"/>
      <c r="H231" s="91" t="e">
        <f t="shared" ref="H231:H294" si="9">G231/E231</f>
        <v>#DIV/0!</v>
      </c>
    </row>
    <row r="232" spans="1:8" ht="15.75" hidden="1">
      <c r="A232" s="31" t="s">
        <v>377</v>
      </c>
      <c r="B232" s="30">
        <v>2325</v>
      </c>
      <c r="C232" s="6"/>
      <c r="D232" s="6"/>
      <c r="E232" s="6"/>
      <c r="F232" s="106" t="e">
        <f t="shared" si="8"/>
        <v>#DIV/0!</v>
      </c>
      <c r="G232" s="6"/>
      <c r="H232" s="91" t="e">
        <f t="shared" si="9"/>
        <v>#DIV/0!</v>
      </c>
    </row>
    <row r="233" spans="1:8" ht="31.5" hidden="1">
      <c r="A233" s="31" t="s">
        <v>383</v>
      </c>
      <c r="B233" s="30">
        <v>2331</v>
      </c>
      <c r="C233" s="6"/>
      <c r="D233" s="6"/>
      <c r="E233" s="6"/>
      <c r="F233" s="106" t="e">
        <f t="shared" si="8"/>
        <v>#DIV/0!</v>
      </c>
      <c r="G233" s="6"/>
      <c r="H233" s="91" t="e">
        <f t="shared" si="9"/>
        <v>#DIV/0!</v>
      </c>
    </row>
    <row r="234" spans="1:8" ht="15.75" hidden="1">
      <c r="A234" s="31" t="s">
        <v>378</v>
      </c>
      <c r="B234" s="30">
        <v>2332</v>
      </c>
      <c r="C234" s="6"/>
      <c r="D234" s="6"/>
      <c r="E234" s="6"/>
      <c r="F234" s="106" t="e">
        <f t="shared" si="8"/>
        <v>#DIV/0!</v>
      </c>
      <c r="G234" s="6"/>
      <c r="H234" s="91" t="e">
        <f t="shared" si="9"/>
        <v>#DIV/0!</v>
      </c>
    </row>
    <row r="235" spans="1:8" ht="15.75" hidden="1">
      <c r="A235" s="31" t="s">
        <v>379</v>
      </c>
      <c r="B235" s="30">
        <v>2333</v>
      </c>
      <c r="C235" s="6"/>
      <c r="D235" s="6"/>
      <c r="E235" s="6"/>
      <c r="F235" s="106" t="e">
        <f t="shared" si="8"/>
        <v>#DIV/0!</v>
      </c>
      <c r="G235" s="6"/>
      <c r="H235" s="91" t="e">
        <f t="shared" si="9"/>
        <v>#DIV/0!</v>
      </c>
    </row>
    <row r="236" spans="1:8" ht="15.75" hidden="1">
      <c r="A236" s="31" t="s">
        <v>380</v>
      </c>
      <c r="B236" s="30">
        <v>2334</v>
      </c>
      <c r="C236" s="6"/>
      <c r="D236" s="6"/>
      <c r="E236" s="6"/>
      <c r="F236" s="106" t="e">
        <f t="shared" si="8"/>
        <v>#DIV/0!</v>
      </c>
      <c r="G236" s="6"/>
      <c r="H236" s="91" t="e">
        <f t="shared" si="9"/>
        <v>#DIV/0!</v>
      </c>
    </row>
    <row r="237" spans="1:8" ht="15.75" hidden="1">
      <c r="A237" s="31" t="s">
        <v>381</v>
      </c>
      <c r="B237" s="30">
        <v>2335</v>
      </c>
      <c r="C237" s="6"/>
      <c r="D237" s="6"/>
      <c r="E237" s="6"/>
      <c r="F237" s="106" t="e">
        <f t="shared" si="8"/>
        <v>#DIV/0!</v>
      </c>
      <c r="G237" s="6"/>
      <c r="H237" s="91" t="e">
        <f t="shared" si="9"/>
        <v>#DIV/0!</v>
      </c>
    </row>
    <row r="238" spans="1:8" ht="15.75" hidden="1">
      <c r="A238" s="31" t="s">
        <v>211</v>
      </c>
      <c r="B238" s="63"/>
      <c r="C238" s="63"/>
      <c r="D238" s="63"/>
      <c r="E238" s="63"/>
      <c r="F238" s="63"/>
      <c r="G238" s="63"/>
      <c r="H238" s="63"/>
    </row>
    <row r="239" spans="1:8" ht="31.5" hidden="1">
      <c r="A239" s="31" t="s">
        <v>382</v>
      </c>
      <c r="B239" s="30">
        <v>2421</v>
      </c>
      <c r="C239" s="6"/>
      <c r="D239" s="6"/>
      <c r="E239" s="6"/>
      <c r="F239" s="106" t="e">
        <f t="shared" si="8"/>
        <v>#DIV/0!</v>
      </c>
      <c r="G239" s="6"/>
      <c r="H239" s="91" t="e">
        <f t="shared" si="9"/>
        <v>#DIV/0!</v>
      </c>
    </row>
    <row r="240" spans="1:8" ht="15.75" hidden="1">
      <c r="A240" s="31" t="s">
        <v>374</v>
      </c>
      <c r="B240" s="30">
        <v>2422</v>
      </c>
      <c r="C240" s="6"/>
      <c r="D240" s="6"/>
      <c r="E240" s="6"/>
      <c r="F240" s="106" t="e">
        <f t="shared" si="8"/>
        <v>#DIV/0!</v>
      </c>
      <c r="G240" s="6"/>
      <c r="H240" s="91" t="e">
        <f t="shared" si="9"/>
        <v>#DIV/0!</v>
      </c>
    </row>
    <row r="241" spans="1:8" ht="15.75" hidden="1">
      <c r="A241" s="31" t="s">
        <v>375</v>
      </c>
      <c r="B241" s="30">
        <v>2423</v>
      </c>
      <c r="C241" s="6"/>
      <c r="D241" s="6"/>
      <c r="E241" s="6"/>
      <c r="F241" s="106" t="e">
        <f t="shared" si="8"/>
        <v>#DIV/0!</v>
      </c>
      <c r="G241" s="6"/>
      <c r="H241" s="91" t="e">
        <f t="shared" si="9"/>
        <v>#DIV/0!</v>
      </c>
    </row>
    <row r="242" spans="1:8" ht="15.75" hidden="1">
      <c r="A242" s="31" t="s">
        <v>376</v>
      </c>
      <c r="B242" s="30">
        <v>2424</v>
      </c>
      <c r="C242" s="6"/>
      <c r="D242" s="6"/>
      <c r="E242" s="6"/>
      <c r="F242" s="106" t="e">
        <f t="shared" si="8"/>
        <v>#DIV/0!</v>
      </c>
      <c r="G242" s="6"/>
      <c r="H242" s="91" t="e">
        <f t="shared" si="9"/>
        <v>#DIV/0!</v>
      </c>
    </row>
    <row r="243" spans="1:8" ht="15.75" hidden="1">
      <c r="A243" s="31" t="s">
        <v>377</v>
      </c>
      <c r="B243" s="30">
        <v>2425</v>
      </c>
      <c r="C243" s="6"/>
      <c r="D243" s="6"/>
      <c r="E243" s="6"/>
      <c r="F243" s="106" t="e">
        <f t="shared" si="8"/>
        <v>#DIV/0!</v>
      </c>
      <c r="G243" s="6"/>
      <c r="H243" s="91" t="e">
        <f t="shared" si="9"/>
        <v>#DIV/0!</v>
      </c>
    </row>
    <row r="244" spans="1:8" ht="31.5" hidden="1">
      <c r="A244" s="31" t="s">
        <v>383</v>
      </c>
      <c r="B244" s="30">
        <v>2431</v>
      </c>
      <c r="C244" s="6"/>
      <c r="D244" s="6"/>
      <c r="E244" s="6"/>
      <c r="F244" s="106" t="e">
        <f t="shared" si="8"/>
        <v>#DIV/0!</v>
      </c>
      <c r="G244" s="6"/>
      <c r="H244" s="91" t="e">
        <f t="shared" si="9"/>
        <v>#DIV/0!</v>
      </c>
    </row>
    <row r="245" spans="1:8" ht="15.75" hidden="1">
      <c r="A245" s="31" t="s">
        <v>378</v>
      </c>
      <c r="B245" s="30">
        <v>2432</v>
      </c>
      <c r="C245" s="6"/>
      <c r="D245" s="6"/>
      <c r="E245" s="6"/>
      <c r="F245" s="106" t="e">
        <f>E245/D245</f>
        <v>#DIV/0!</v>
      </c>
      <c r="G245" s="6"/>
      <c r="H245" s="91" t="e">
        <f t="shared" si="9"/>
        <v>#DIV/0!</v>
      </c>
    </row>
    <row r="246" spans="1:8" ht="15.75" hidden="1">
      <c r="A246" s="31" t="s">
        <v>379</v>
      </c>
      <c r="B246" s="30">
        <v>2433</v>
      </c>
      <c r="C246" s="6"/>
      <c r="D246" s="6"/>
      <c r="E246" s="6"/>
      <c r="F246" s="106" t="e">
        <f t="shared" si="8"/>
        <v>#DIV/0!</v>
      </c>
      <c r="G246" s="6"/>
      <c r="H246" s="91" t="e">
        <f t="shared" si="9"/>
        <v>#DIV/0!</v>
      </c>
    </row>
    <row r="247" spans="1:8" ht="15.75" hidden="1">
      <c r="A247" s="31" t="s">
        <v>380</v>
      </c>
      <c r="B247" s="30">
        <v>2434</v>
      </c>
      <c r="C247" s="6"/>
      <c r="D247" s="6"/>
      <c r="E247" s="6"/>
      <c r="F247" s="106" t="e">
        <f t="shared" si="8"/>
        <v>#DIV/0!</v>
      </c>
      <c r="G247" s="6"/>
      <c r="H247" s="91" t="e">
        <f t="shared" si="9"/>
        <v>#DIV/0!</v>
      </c>
    </row>
    <row r="248" spans="1:8" ht="15.75" hidden="1">
      <c r="A248" s="31" t="s">
        <v>381</v>
      </c>
      <c r="B248" s="30">
        <v>2435</v>
      </c>
      <c r="C248" s="6"/>
      <c r="D248" s="6"/>
      <c r="E248" s="6"/>
      <c r="F248" s="106" t="e">
        <f t="shared" si="8"/>
        <v>#DIV/0!</v>
      </c>
      <c r="G248" s="6"/>
      <c r="H248" s="91" t="e">
        <f t="shared" si="9"/>
        <v>#DIV/0!</v>
      </c>
    </row>
    <row r="249" spans="1:8" ht="15.75" hidden="1">
      <c r="A249" s="31" t="s">
        <v>212</v>
      </c>
      <c r="B249" s="63"/>
      <c r="C249" s="63"/>
      <c r="D249" s="63"/>
      <c r="E249" s="63"/>
      <c r="F249" s="63"/>
      <c r="G249" s="63"/>
      <c r="H249" s="63"/>
    </row>
    <row r="250" spans="1:8" ht="31.5" hidden="1">
      <c r="A250" s="31" t="s">
        <v>382</v>
      </c>
      <c r="B250" s="30">
        <v>2521</v>
      </c>
      <c r="C250" s="6"/>
      <c r="D250" s="6"/>
      <c r="E250" s="6"/>
      <c r="F250" s="106" t="e">
        <f t="shared" si="8"/>
        <v>#DIV/0!</v>
      </c>
      <c r="G250" s="6"/>
      <c r="H250" s="91" t="e">
        <f t="shared" si="9"/>
        <v>#DIV/0!</v>
      </c>
    </row>
    <row r="251" spans="1:8" ht="15.75" hidden="1">
      <c r="A251" s="31" t="s">
        <v>374</v>
      </c>
      <c r="B251" s="30">
        <v>2522</v>
      </c>
      <c r="C251" s="6"/>
      <c r="D251" s="6"/>
      <c r="E251" s="6"/>
      <c r="F251" s="106" t="e">
        <f t="shared" si="8"/>
        <v>#DIV/0!</v>
      </c>
      <c r="G251" s="6"/>
      <c r="H251" s="91" t="e">
        <f t="shared" si="9"/>
        <v>#DIV/0!</v>
      </c>
    </row>
    <row r="252" spans="1:8" ht="15.75" hidden="1">
      <c r="A252" s="31" t="s">
        <v>375</v>
      </c>
      <c r="B252" s="30">
        <v>2523</v>
      </c>
      <c r="C252" s="6"/>
      <c r="D252" s="6"/>
      <c r="E252" s="6"/>
      <c r="F252" s="106" t="e">
        <f t="shared" si="8"/>
        <v>#DIV/0!</v>
      </c>
      <c r="G252" s="6"/>
      <c r="H252" s="91" t="e">
        <f t="shared" si="9"/>
        <v>#DIV/0!</v>
      </c>
    </row>
    <row r="253" spans="1:8" ht="15.75" hidden="1">
      <c r="A253" s="31" t="s">
        <v>376</v>
      </c>
      <c r="B253" s="30">
        <v>2524</v>
      </c>
      <c r="C253" s="6"/>
      <c r="D253" s="6"/>
      <c r="E253" s="6"/>
      <c r="F253" s="106" t="e">
        <f t="shared" si="8"/>
        <v>#DIV/0!</v>
      </c>
      <c r="G253" s="6"/>
      <c r="H253" s="91" t="e">
        <f t="shared" si="9"/>
        <v>#DIV/0!</v>
      </c>
    </row>
    <row r="254" spans="1:8" ht="15.75" hidden="1">
      <c r="A254" s="31" t="s">
        <v>377</v>
      </c>
      <c r="B254" s="30">
        <v>2525</v>
      </c>
      <c r="C254" s="6"/>
      <c r="D254" s="6"/>
      <c r="E254" s="6"/>
      <c r="F254" s="106" t="e">
        <f t="shared" si="8"/>
        <v>#DIV/0!</v>
      </c>
      <c r="G254" s="6"/>
      <c r="H254" s="91" t="e">
        <f t="shared" si="9"/>
        <v>#DIV/0!</v>
      </c>
    </row>
    <row r="255" spans="1:8" ht="31.5" hidden="1">
      <c r="A255" s="31" t="s">
        <v>383</v>
      </c>
      <c r="B255" s="30">
        <v>2531</v>
      </c>
      <c r="C255" s="6"/>
      <c r="D255" s="6"/>
      <c r="E255" s="6"/>
      <c r="F255" s="106" t="e">
        <f t="shared" si="8"/>
        <v>#DIV/0!</v>
      </c>
      <c r="G255" s="6"/>
      <c r="H255" s="91" t="e">
        <f t="shared" si="9"/>
        <v>#DIV/0!</v>
      </c>
    </row>
    <row r="256" spans="1:8" ht="15.75" hidden="1">
      <c r="A256" s="31" t="s">
        <v>378</v>
      </c>
      <c r="B256" s="30">
        <v>2532</v>
      </c>
      <c r="C256" s="6"/>
      <c r="D256" s="6"/>
      <c r="E256" s="6"/>
      <c r="F256" s="106" t="e">
        <f t="shared" si="8"/>
        <v>#DIV/0!</v>
      </c>
      <c r="G256" s="6"/>
      <c r="H256" s="91" t="e">
        <f t="shared" si="9"/>
        <v>#DIV/0!</v>
      </c>
    </row>
    <row r="257" spans="1:8" ht="15.75" hidden="1">
      <c r="A257" s="31" t="s">
        <v>379</v>
      </c>
      <c r="B257" s="30">
        <v>2533</v>
      </c>
      <c r="C257" s="6"/>
      <c r="D257" s="6"/>
      <c r="E257" s="6"/>
      <c r="F257" s="106" t="e">
        <f t="shared" si="8"/>
        <v>#DIV/0!</v>
      </c>
      <c r="G257" s="6"/>
      <c r="H257" s="91" t="e">
        <f t="shared" si="9"/>
        <v>#DIV/0!</v>
      </c>
    </row>
    <row r="258" spans="1:8" ht="15.75" hidden="1">
      <c r="A258" s="31" t="s">
        <v>380</v>
      </c>
      <c r="B258" s="30">
        <v>2534</v>
      </c>
      <c r="C258" s="6"/>
      <c r="D258" s="6"/>
      <c r="E258" s="6"/>
      <c r="F258" s="106" t="e">
        <f t="shared" si="8"/>
        <v>#DIV/0!</v>
      </c>
      <c r="G258" s="6"/>
      <c r="H258" s="91" t="e">
        <f t="shared" si="9"/>
        <v>#DIV/0!</v>
      </c>
    </row>
    <row r="259" spans="1:8" ht="15.75" hidden="1">
      <c r="A259" s="31" t="s">
        <v>381</v>
      </c>
      <c r="B259" s="30">
        <v>2535</v>
      </c>
      <c r="C259" s="6"/>
      <c r="D259" s="6"/>
      <c r="E259" s="6"/>
      <c r="F259" s="106" t="e">
        <f t="shared" si="8"/>
        <v>#DIV/0!</v>
      </c>
      <c r="G259" s="6"/>
      <c r="H259" s="91" t="e">
        <f t="shared" si="9"/>
        <v>#DIV/0!</v>
      </c>
    </row>
    <row r="260" spans="1:8" ht="15.75" hidden="1">
      <c r="A260" s="31" t="s">
        <v>213</v>
      </c>
      <c r="B260" s="63"/>
      <c r="C260" s="63"/>
      <c r="D260" s="63"/>
      <c r="E260" s="63"/>
      <c r="F260" s="63"/>
      <c r="G260" s="63"/>
      <c r="H260" s="63"/>
    </row>
    <row r="261" spans="1:8" ht="31.5" hidden="1">
      <c r="A261" s="31" t="s">
        <v>382</v>
      </c>
      <c r="B261" s="30">
        <v>2621</v>
      </c>
      <c r="C261" s="6"/>
      <c r="D261" s="6"/>
      <c r="E261" s="6"/>
      <c r="F261" s="106" t="e">
        <f t="shared" si="8"/>
        <v>#DIV/0!</v>
      </c>
      <c r="G261" s="6"/>
      <c r="H261" s="91" t="e">
        <f t="shared" si="9"/>
        <v>#DIV/0!</v>
      </c>
    </row>
    <row r="262" spans="1:8" ht="15.75" hidden="1">
      <c r="A262" s="31" t="s">
        <v>374</v>
      </c>
      <c r="B262" s="30">
        <v>2622</v>
      </c>
      <c r="C262" s="6"/>
      <c r="D262" s="6"/>
      <c r="E262" s="6"/>
      <c r="F262" s="106" t="e">
        <f t="shared" si="8"/>
        <v>#DIV/0!</v>
      </c>
      <c r="G262" s="6"/>
      <c r="H262" s="91" t="e">
        <f t="shared" si="9"/>
        <v>#DIV/0!</v>
      </c>
    </row>
    <row r="263" spans="1:8" ht="15.75" hidden="1">
      <c r="A263" s="31" t="s">
        <v>375</v>
      </c>
      <c r="B263" s="30">
        <v>2623</v>
      </c>
      <c r="C263" s="6"/>
      <c r="D263" s="6"/>
      <c r="E263" s="6"/>
      <c r="F263" s="106" t="e">
        <f t="shared" si="8"/>
        <v>#DIV/0!</v>
      </c>
      <c r="G263" s="6"/>
      <c r="H263" s="91" t="e">
        <f t="shared" si="9"/>
        <v>#DIV/0!</v>
      </c>
    </row>
    <row r="264" spans="1:8" ht="15.75" hidden="1">
      <c r="A264" s="31" t="s">
        <v>376</v>
      </c>
      <c r="B264" s="30">
        <v>2624</v>
      </c>
      <c r="C264" s="6"/>
      <c r="D264" s="6"/>
      <c r="E264" s="6"/>
      <c r="F264" s="106" t="e">
        <f t="shared" si="8"/>
        <v>#DIV/0!</v>
      </c>
      <c r="G264" s="6"/>
      <c r="H264" s="91" t="e">
        <f t="shared" si="9"/>
        <v>#DIV/0!</v>
      </c>
    </row>
    <row r="265" spans="1:8" ht="15.75" hidden="1">
      <c r="A265" s="31" t="s">
        <v>377</v>
      </c>
      <c r="B265" s="30">
        <v>2625</v>
      </c>
      <c r="C265" s="6"/>
      <c r="D265" s="6"/>
      <c r="E265" s="6"/>
      <c r="F265" s="106" t="e">
        <f t="shared" si="8"/>
        <v>#DIV/0!</v>
      </c>
      <c r="G265" s="6"/>
      <c r="H265" s="91" t="e">
        <f t="shared" si="9"/>
        <v>#DIV/0!</v>
      </c>
    </row>
    <row r="266" spans="1:8" ht="31.5" hidden="1">
      <c r="A266" s="31" t="s">
        <v>383</v>
      </c>
      <c r="B266" s="30">
        <v>2631</v>
      </c>
      <c r="C266" s="6"/>
      <c r="D266" s="6"/>
      <c r="E266" s="6"/>
      <c r="F266" s="106" t="e">
        <f t="shared" si="8"/>
        <v>#DIV/0!</v>
      </c>
      <c r="G266" s="6"/>
      <c r="H266" s="91" t="e">
        <f t="shared" si="9"/>
        <v>#DIV/0!</v>
      </c>
    </row>
    <row r="267" spans="1:8" ht="15.75" hidden="1">
      <c r="A267" s="31" t="s">
        <v>378</v>
      </c>
      <c r="B267" s="30">
        <v>2632</v>
      </c>
      <c r="C267" s="6"/>
      <c r="D267" s="6"/>
      <c r="E267" s="6"/>
      <c r="F267" s="106" t="e">
        <f t="shared" si="8"/>
        <v>#DIV/0!</v>
      </c>
      <c r="G267" s="6"/>
      <c r="H267" s="91" t="e">
        <f t="shared" si="9"/>
        <v>#DIV/0!</v>
      </c>
    </row>
    <row r="268" spans="1:8" ht="15.75" hidden="1">
      <c r="A268" s="31" t="s">
        <v>379</v>
      </c>
      <c r="B268" s="30">
        <v>2633</v>
      </c>
      <c r="C268" s="6"/>
      <c r="D268" s="6"/>
      <c r="E268" s="6"/>
      <c r="F268" s="106" t="e">
        <f t="shared" si="8"/>
        <v>#DIV/0!</v>
      </c>
      <c r="G268" s="6"/>
      <c r="H268" s="91" t="e">
        <f t="shared" si="9"/>
        <v>#DIV/0!</v>
      </c>
    </row>
    <row r="269" spans="1:8" ht="15.75" hidden="1">
      <c r="A269" s="31" t="s">
        <v>380</v>
      </c>
      <c r="B269" s="30">
        <v>2634</v>
      </c>
      <c r="C269" s="6"/>
      <c r="D269" s="6"/>
      <c r="E269" s="6"/>
      <c r="F269" s="106" t="e">
        <f t="shared" si="8"/>
        <v>#DIV/0!</v>
      </c>
      <c r="G269" s="6"/>
      <c r="H269" s="91" t="e">
        <f t="shared" si="9"/>
        <v>#DIV/0!</v>
      </c>
    </row>
    <row r="270" spans="1:8" ht="15.75" hidden="1">
      <c r="A270" s="31" t="s">
        <v>381</v>
      </c>
      <c r="B270" s="30">
        <v>2635</v>
      </c>
      <c r="C270" s="6"/>
      <c r="D270" s="6"/>
      <c r="E270" s="6"/>
      <c r="F270" s="106" t="e">
        <f t="shared" si="8"/>
        <v>#DIV/0!</v>
      </c>
      <c r="G270" s="6"/>
      <c r="H270" s="91" t="e">
        <f t="shared" si="9"/>
        <v>#DIV/0!</v>
      </c>
    </row>
    <row r="271" spans="1:8" ht="15.75" hidden="1">
      <c r="A271" s="31" t="s">
        <v>214</v>
      </c>
      <c r="B271" s="63"/>
      <c r="C271" s="63"/>
      <c r="D271" s="63"/>
      <c r="E271" s="63"/>
      <c r="F271" s="63"/>
      <c r="G271" s="63"/>
      <c r="H271" s="63"/>
    </row>
    <row r="272" spans="1:8" ht="31.5" hidden="1">
      <c r="A272" s="31" t="s">
        <v>382</v>
      </c>
      <c r="B272" s="30">
        <v>2721</v>
      </c>
      <c r="C272" s="6"/>
      <c r="D272" s="6"/>
      <c r="E272" s="6"/>
      <c r="F272" s="106" t="e">
        <f t="shared" si="8"/>
        <v>#DIV/0!</v>
      </c>
      <c r="G272" s="6"/>
      <c r="H272" s="91" t="e">
        <f t="shared" si="9"/>
        <v>#DIV/0!</v>
      </c>
    </row>
    <row r="273" spans="1:8" ht="15.75" hidden="1">
      <c r="A273" s="31" t="s">
        <v>374</v>
      </c>
      <c r="B273" s="30">
        <v>2722</v>
      </c>
      <c r="C273" s="6"/>
      <c r="D273" s="6"/>
      <c r="E273" s="6"/>
      <c r="F273" s="106" t="e">
        <f t="shared" si="8"/>
        <v>#DIV/0!</v>
      </c>
      <c r="G273" s="6"/>
      <c r="H273" s="91" t="e">
        <f t="shared" si="9"/>
        <v>#DIV/0!</v>
      </c>
    </row>
    <row r="274" spans="1:8" ht="15.75" hidden="1">
      <c r="A274" s="31" t="s">
        <v>375</v>
      </c>
      <c r="B274" s="30">
        <v>2723</v>
      </c>
      <c r="C274" s="6"/>
      <c r="D274" s="6"/>
      <c r="E274" s="6"/>
      <c r="F274" s="106" t="e">
        <f t="shared" si="8"/>
        <v>#DIV/0!</v>
      </c>
      <c r="G274" s="6"/>
      <c r="H274" s="91" t="e">
        <f t="shared" si="9"/>
        <v>#DIV/0!</v>
      </c>
    </row>
    <row r="275" spans="1:8" ht="15.75" hidden="1">
      <c r="A275" s="31" t="s">
        <v>376</v>
      </c>
      <c r="B275" s="30">
        <v>2724</v>
      </c>
      <c r="C275" s="6"/>
      <c r="D275" s="6"/>
      <c r="E275" s="6"/>
      <c r="F275" s="106" t="e">
        <f t="shared" si="8"/>
        <v>#DIV/0!</v>
      </c>
      <c r="G275" s="6"/>
      <c r="H275" s="91" t="e">
        <f t="shared" si="9"/>
        <v>#DIV/0!</v>
      </c>
    </row>
    <row r="276" spans="1:8" ht="15.75" hidden="1">
      <c r="A276" s="31" t="s">
        <v>377</v>
      </c>
      <c r="B276" s="30">
        <v>2725</v>
      </c>
      <c r="C276" s="6"/>
      <c r="D276" s="6"/>
      <c r="E276" s="6"/>
      <c r="F276" s="106" t="e">
        <f t="shared" si="8"/>
        <v>#DIV/0!</v>
      </c>
      <c r="G276" s="6"/>
      <c r="H276" s="91" t="e">
        <f t="shared" si="9"/>
        <v>#DIV/0!</v>
      </c>
    </row>
    <row r="277" spans="1:8" ht="31.5" hidden="1">
      <c r="A277" s="31" t="s">
        <v>383</v>
      </c>
      <c r="B277" s="30">
        <v>2731</v>
      </c>
      <c r="C277" s="6"/>
      <c r="D277" s="6"/>
      <c r="E277" s="6"/>
      <c r="F277" s="106" t="e">
        <f t="shared" si="8"/>
        <v>#DIV/0!</v>
      </c>
      <c r="G277" s="6"/>
      <c r="H277" s="91" t="e">
        <f t="shared" si="9"/>
        <v>#DIV/0!</v>
      </c>
    </row>
    <row r="278" spans="1:8" ht="15.75" hidden="1">
      <c r="A278" s="31" t="s">
        <v>378</v>
      </c>
      <c r="B278" s="30">
        <v>2732</v>
      </c>
      <c r="C278" s="6"/>
      <c r="D278" s="6"/>
      <c r="E278" s="6"/>
      <c r="F278" s="106" t="e">
        <f t="shared" si="8"/>
        <v>#DIV/0!</v>
      </c>
      <c r="G278" s="6"/>
      <c r="H278" s="91" t="e">
        <f t="shared" si="9"/>
        <v>#DIV/0!</v>
      </c>
    </row>
    <row r="279" spans="1:8" ht="15.75" hidden="1">
      <c r="A279" s="31" t="s">
        <v>379</v>
      </c>
      <c r="B279" s="30">
        <v>2733</v>
      </c>
      <c r="C279" s="6"/>
      <c r="D279" s="6"/>
      <c r="E279" s="6"/>
      <c r="F279" s="106" t="e">
        <f t="shared" si="8"/>
        <v>#DIV/0!</v>
      </c>
      <c r="G279" s="6"/>
      <c r="H279" s="91" t="e">
        <f t="shared" si="9"/>
        <v>#DIV/0!</v>
      </c>
    </row>
    <row r="280" spans="1:8" ht="15.75" hidden="1">
      <c r="A280" s="31" t="s">
        <v>380</v>
      </c>
      <c r="B280" s="30">
        <v>2734</v>
      </c>
      <c r="C280" s="6"/>
      <c r="D280" s="6"/>
      <c r="E280" s="6"/>
      <c r="F280" s="106" t="e">
        <f t="shared" si="8"/>
        <v>#DIV/0!</v>
      </c>
      <c r="G280" s="6"/>
      <c r="H280" s="91" t="e">
        <f t="shared" si="9"/>
        <v>#DIV/0!</v>
      </c>
    </row>
    <row r="281" spans="1:8" ht="15.75" hidden="1">
      <c r="A281" s="31" t="s">
        <v>381</v>
      </c>
      <c r="B281" s="30">
        <v>2735</v>
      </c>
      <c r="C281" s="6"/>
      <c r="D281" s="6"/>
      <c r="E281" s="6"/>
      <c r="F281" s="106" t="e">
        <f t="shared" si="8"/>
        <v>#DIV/0!</v>
      </c>
      <c r="G281" s="6"/>
      <c r="H281" s="91" t="e">
        <f t="shared" si="9"/>
        <v>#DIV/0!</v>
      </c>
    </row>
    <row r="282" spans="1:8" ht="15.75" hidden="1">
      <c r="A282" s="31" t="s">
        <v>215</v>
      </c>
      <c r="B282" s="63"/>
      <c r="C282" s="63"/>
      <c r="D282" s="63"/>
      <c r="E282" s="63"/>
      <c r="F282" s="63"/>
      <c r="G282" s="63"/>
      <c r="H282" s="63"/>
    </row>
    <row r="283" spans="1:8" ht="31.5" hidden="1">
      <c r="A283" s="31" t="s">
        <v>382</v>
      </c>
      <c r="B283" s="30">
        <v>2821</v>
      </c>
      <c r="C283" s="6"/>
      <c r="D283" s="6"/>
      <c r="E283" s="6"/>
      <c r="F283" s="106" t="e">
        <f t="shared" si="8"/>
        <v>#DIV/0!</v>
      </c>
      <c r="G283" s="6"/>
      <c r="H283" s="91" t="e">
        <f t="shared" si="9"/>
        <v>#DIV/0!</v>
      </c>
    </row>
    <row r="284" spans="1:8" ht="15.75" hidden="1">
      <c r="A284" s="31" t="s">
        <v>374</v>
      </c>
      <c r="B284" s="30">
        <v>2822</v>
      </c>
      <c r="C284" s="6"/>
      <c r="D284" s="6"/>
      <c r="E284" s="6"/>
      <c r="F284" s="106" t="e">
        <f t="shared" si="8"/>
        <v>#DIV/0!</v>
      </c>
      <c r="G284" s="6"/>
      <c r="H284" s="91" t="e">
        <f t="shared" si="9"/>
        <v>#DIV/0!</v>
      </c>
    </row>
    <row r="285" spans="1:8" ht="15.75" hidden="1">
      <c r="A285" s="31" t="s">
        <v>375</v>
      </c>
      <c r="B285" s="30">
        <v>2823</v>
      </c>
      <c r="C285" s="6"/>
      <c r="D285" s="6"/>
      <c r="E285" s="6"/>
      <c r="F285" s="106" t="e">
        <f t="shared" si="8"/>
        <v>#DIV/0!</v>
      </c>
      <c r="G285" s="6"/>
      <c r="H285" s="91" t="e">
        <f t="shared" si="9"/>
        <v>#DIV/0!</v>
      </c>
    </row>
    <row r="286" spans="1:8" ht="15.75" hidden="1">
      <c r="A286" s="31" t="s">
        <v>376</v>
      </c>
      <c r="B286" s="30">
        <v>2824</v>
      </c>
      <c r="C286" s="6"/>
      <c r="D286" s="6"/>
      <c r="E286" s="6"/>
      <c r="F286" s="106" t="e">
        <f t="shared" si="8"/>
        <v>#DIV/0!</v>
      </c>
      <c r="G286" s="6"/>
      <c r="H286" s="91" t="e">
        <f t="shared" si="9"/>
        <v>#DIV/0!</v>
      </c>
    </row>
    <row r="287" spans="1:8" ht="15.75" hidden="1">
      <c r="A287" s="31" t="s">
        <v>377</v>
      </c>
      <c r="B287" s="30">
        <v>2825</v>
      </c>
      <c r="C287" s="6"/>
      <c r="D287" s="6"/>
      <c r="E287" s="6"/>
      <c r="F287" s="106" t="e">
        <f t="shared" si="8"/>
        <v>#DIV/0!</v>
      </c>
      <c r="G287" s="6"/>
      <c r="H287" s="91" t="e">
        <f t="shared" si="9"/>
        <v>#DIV/0!</v>
      </c>
    </row>
    <row r="288" spans="1:8" ht="31.5" hidden="1">
      <c r="A288" s="31" t="s">
        <v>383</v>
      </c>
      <c r="B288" s="30">
        <v>2831</v>
      </c>
      <c r="C288" s="6"/>
      <c r="D288" s="6"/>
      <c r="E288" s="6"/>
      <c r="F288" s="106" t="e">
        <f t="shared" si="8"/>
        <v>#DIV/0!</v>
      </c>
      <c r="G288" s="6"/>
      <c r="H288" s="91" t="e">
        <f t="shared" si="9"/>
        <v>#DIV/0!</v>
      </c>
    </row>
    <row r="289" spans="1:8" ht="15.75" hidden="1">
      <c r="A289" s="31" t="s">
        <v>378</v>
      </c>
      <c r="B289" s="30">
        <v>2832</v>
      </c>
      <c r="C289" s="6"/>
      <c r="D289" s="6"/>
      <c r="E289" s="6"/>
      <c r="F289" s="106" t="e">
        <f t="shared" si="8"/>
        <v>#DIV/0!</v>
      </c>
      <c r="G289" s="6"/>
      <c r="H289" s="91" t="e">
        <f t="shared" si="9"/>
        <v>#DIV/0!</v>
      </c>
    </row>
    <row r="290" spans="1:8" ht="15.75" hidden="1">
      <c r="A290" s="31" t="s">
        <v>379</v>
      </c>
      <c r="B290" s="30">
        <v>2833</v>
      </c>
      <c r="C290" s="6"/>
      <c r="D290" s="6"/>
      <c r="E290" s="6"/>
      <c r="F290" s="106" t="e">
        <f t="shared" si="8"/>
        <v>#DIV/0!</v>
      </c>
      <c r="G290" s="6"/>
      <c r="H290" s="91" t="e">
        <f t="shared" si="9"/>
        <v>#DIV/0!</v>
      </c>
    </row>
    <row r="291" spans="1:8" ht="15.75" hidden="1">
      <c r="A291" s="31" t="s">
        <v>380</v>
      </c>
      <c r="B291" s="30">
        <v>2834</v>
      </c>
      <c r="C291" s="6"/>
      <c r="D291" s="6"/>
      <c r="E291" s="6"/>
      <c r="F291" s="106" t="e">
        <f t="shared" si="8"/>
        <v>#DIV/0!</v>
      </c>
      <c r="G291" s="6"/>
      <c r="H291" s="91" t="e">
        <f t="shared" si="9"/>
        <v>#DIV/0!</v>
      </c>
    </row>
    <row r="292" spans="1:8" ht="15.75" hidden="1">
      <c r="A292" s="31" t="s">
        <v>381</v>
      </c>
      <c r="B292" s="30">
        <v>2835</v>
      </c>
      <c r="C292" s="6"/>
      <c r="D292" s="6"/>
      <c r="E292" s="6"/>
      <c r="F292" s="106" t="e">
        <f t="shared" si="8"/>
        <v>#DIV/0!</v>
      </c>
      <c r="G292" s="6"/>
      <c r="H292" s="91" t="e">
        <f t="shared" si="9"/>
        <v>#DIV/0!</v>
      </c>
    </row>
    <row r="293" spans="1:8" ht="15.75" hidden="1">
      <c r="A293" s="31" t="s">
        <v>216</v>
      </c>
      <c r="B293" s="63"/>
      <c r="C293" s="63"/>
      <c r="D293" s="63"/>
      <c r="E293" s="63"/>
      <c r="F293" s="63"/>
      <c r="G293" s="63"/>
      <c r="H293" s="63"/>
    </row>
    <row r="294" spans="1:8" ht="31.5" hidden="1">
      <c r="A294" s="31" t="s">
        <v>382</v>
      </c>
      <c r="B294" s="30">
        <v>2921</v>
      </c>
      <c r="C294" s="6"/>
      <c r="D294" s="6"/>
      <c r="E294" s="6"/>
      <c r="F294" s="106" t="e">
        <f t="shared" si="8"/>
        <v>#DIV/0!</v>
      </c>
      <c r="G294" s="6"/>
      <c r="H294" s="91" t="e">
        <f t="shared" si="9"/>
        <v>#DIV/0!</v>
      </c>
    </row>
    <row r="295" spans="1:8" ht="15.75" hidden="1">
      <c r="A295" s="31" t="s">
        <v>374</v>
      </c>
      <c r="B295" s="30">
        <v>2922</v>
      </c>
      <c r="C295" s="6"/>
      <c r="D295" s="6"/>
      <c r="E295" s="6"/>
      <c r="F295" s="106" t="e">
        <f t="shared" ref="F295:F366" si="10">E295/D295</f>
        <v>#DIV/0!</v>
      </c>
      <c r="G295" s="6"/>
      <c r="H295" s="91" t="e">
        <f t="shared" ref="H295:H366" si="11">G295/E295</f>
        <v>#DIV/0!</v>
      </c>
    </row>
    <row r="296" spans="1:8" ht="15.75" hidden="1">
      <c r="A296" s="31" t="s">
        <v>375</v>
      </c>
      <c r="B296" s="30">
        <v>2923</v>
      </c>
      <c r="C296" s="6"/>
      <c r="D296" s="6"/>
      <c r="E296" s="6"/>
      <c r="F296" s="106" t="e">
        <f t="shared" si="10"/>
        <v>#DIV/0!</v>
      </c>
      <c r="G296" s="6"/>
      <c r="H296" s="91" t="e">
        <f t="shared" si="11"/>
        <v>#DIV/0!</v>
      </c>
    </row>
    <row r="297" spans="1:8" ht="15.75" hidden="1">
      <c r="A297" s="31" t="s">
        <v>376</v>
      </c>
      <c r="B297" s="30">
        <v>2924</v>
      </c>
      <c r="C297" s="6"/>
      <c r="D297" s="6"/>
      <c r="E297" s="6"/>
      <c r="F297" s="106" t="e">
        <f t="shared" si="10"/>
        <v>#DIV/0!</v>
      </c>
      <c r="G297" s="6"/>
      <c r="H297" s="91" t="e">
        <f t="shared" si="11"/>
        <v>#DIV/0!</v>
      </c>
    </row>
    <row r="298" spans="1:8" ht="15.75" hidden="1">
      <c r="A298" s="31" t="s">
        <v>377</v>
      </c>
      <c r="B298" s="30">
        <v>2925</v>
      </c>
      <c r="C298" s="6"/>
      <c r="D298" s="6"/>
      <c r="E298" s="6"/>
      <c r="F298" s="106" t="e">
        <f t="shared" si="10"/>
        <v>#DIV/0!</v>
      </c>
      <c r="G298" s="6"/>
      <c r="H298" s="91" t="e">
        <f t="shared" si="11"/>
        <v>#DIV/0!</v>
      </c>
    </row>
    <row r="299" spans="1:8" ht="31.5" hidden="1">
      <c r="A299" s="31" t="s">
        <v>383</v>
      </c>
      <c r="B299" s="30">
        <v>2931</v>
      </c>
      <c r="C299" s="6"/>
      <c r="D299" s="6"/>
      <c r="E299" s="6"/>
      <c r="F299" s="106" t="e">
        <f t="shared" si="10"/>
        <v>#DIV/0!</v>
      </c>
      <c r="G299" s="6"/>
      <c r="H299" s="91" t="e">
        <f t="shared" si="11"/>
        <v>#DIV/0!</v>
      </c>
    </row>
    <row r="300" spans="1:8" ht="15.75" hidden="1">
      <c r="A300" s="31" t="s">
        <v>378</v>
      </c>
      <c r="B300" s="30">
        <v>2932</v>
      </c>
      <c r="C300" s="6"/>
      <c r="D300" s="6"/>
      <c r="E300" s="6"/>
      <c r="F300" s="106" t="e">
        <f t="shared" si="10"/>
        <v>#DIV/0!</v>
      </c>
      <c r="G300" s="6"/>
      <c r="H300" s="91" t="e">
        <f t="shared" si="11"/>
        <v>#DIV/0!</v>
      </c>
    </row>
    <row r="301" spans="1:8" ht="15.75" hidden="1">
      <c r="A301" s="31" t="s">
        <v>379</v>
      </c>
      <c r="B301" s="30">
        <v>2933</v>
      </c>
      <c r="C301" s="6"/>
      <c r="D301" s="6"/>
      <c r="E301" s="6"/>
      <c r="F301" s="106" t="e">
        <f t="shared" si="10"/>
        <v>#DIV/0!</v>
      </c>
      <c r="G301" s="6"/>
      <c r="H301" s="91" t="e">
        <f t="shared" si="11"/>
        <v>#DIV/0!</v>
      </c>
    </row>
    <row r="302" spans="1:8" ht="15.75" hidden="1">
      <c r="A302" s="31" t="s">
        <v>380</v>
      </c>
      <c r="B302" s="30">
        <v>2934</v>
      </c>
      <c r="C302" s="6"/>
      <c r="D302" s="6"/>
      <c r="E302" s="6"/>
      <c r="F302" s="106" t="e">
        <f t="shared" si="10"/>
        <v>#DIV/0!</v>
      </c>
      <c r="G302" s="6"/>
      <c r="H302" s="91" t="e">
        <f t="shared" si="11"/>
        <v>#DIV/0!</v>
      </c>
    </row>
    <row r="303" spans="1:8" ht="15.75" hidden="1">
      <c r="A303" s="31" t="s">
        <v>381</v>
      </c>
      <c r="B303" s="30">
        <v>2935</v>
      </c>
      <c r="C303" s="6"/>
      <c r="D303" s="6"/>
      <c r="E303" s="6"/>
      <c r="F303" s="106" t="e">
        <f t="shared" si="10"/>
        <v>#DIV/0!</v>
      </c>
      <c r="G303" s="6"/>
      <c r="H303" s="91" t="e">
        <f t="shared" si="11"/>
        <v>#DIV/0!</v>
      </c>
    </row>
    <row r="304" spans="1:8" ht="31.5">
      <c r="A304" s="23" t="s">
        <v>17</v>
      </c>
      <c r="B304" s="5">
        <v>3000</v>
      </c>
      <c r="C304" s="5" t="s">
        <v>18</v>
      </c>
      <c r="D304" s="91">
        <f>D306+D307</f>
        <v>0</v>
      </c>
      <c r="E304" s="91">
        <f>E306+E307</f>
        <v>36458</v>
      </c>
      <c r="F304" s="106" t="e">
        <f t="shared" si="10"/>
        <v>#DIV/0!</v>
      </c>
      <c r="G304" s="91">
        <f>G306+G307</f>
        <v>0</v>
      </c>
      <c r="H304" s="91">
        <f t="shared" si="11"/>
        <v>0</v>
      </c>
    </row>
    <row r="305" spans="1:8" ht="15.75">
      <c r="A305" s="24" t="s">
        <v>19</v>
      </c>
      <c r="B305" s="29"/>
      <c r="C305" s="4"/>
      <c r="D305" s="30"/>
      <c r="E305" s="30"/>
      <c r="F305" s="30"/>
      <c r="G305" s="30"/>
      <c r="H305" s="30"/>
    </row>
    <row r="306" spans="1:8" ht="31.5">
      <c r="A306" s="24" t="s">
        <v>20</v>
      </c>
      <c r="B306" s="29">
        <v>3100</v>
      </c>
      <c r="C306" s="4" t="s">
        <v>21</v>
      </c>
      <c r="D306" s="6"/>
      <c r="E306" s="6">
        <v>5725</v>
      </c>
      <c r="F306" s="106" t="e">
        <f t="shared" si="10"/>
        <v>#DIV/0!</v>
      </c>
      <c r="G306" s="6"/>
      <c r="H306" s="91">
        <f t="shared" si="11"/>
        <v>0</v>
      </c>
    </row>
    <row r="307" spans="1:8" ht="31.5">
      <c r="A307" s="24" t="s">
        <v>22</v>
      </c>
      <c r="B307" s="29">
        <v>3200</v>
      </c>
      <c r="C307" s="4" t="s">
        <v>21</v>
      </c>
      <c r="D307" s="6"/>
      <c r="E307" s="6">
        <v>30733</v>
      </c>
      <c r="F307" s="106" t="e">
        <f t="shared" si="10"/>
        <v>#DIV/0!</v>
      </c>
      <c r="G307" s="6"/>
      <c r="H307" s="91">
        <f t="shared" si="11"/>
        <v>0</v>
      </c>
    </row>
    <row r="308" spans="1:8" ht="15.75">
      <c r="A308" s="24" t="s">
        <v>23</v>
      </c>
      <c r="B308" s="29"/>
      <c r="C308" s="4"/>
      <c r="D308" s="30"/>
      <c r="E308" s="30"/>
      <c r="F308" s="30"/>
      <c r="G308" s="30"/>
      <c r="H308" s="30"/>
    </row>
    <row r="309" spans="1:8" ht="31.5">
      <c r="A309" s="24" t="s">
        <v>24</v>
      </c>
      <c r="B309" s="29">
        <v>3210</v>
      </c>
      <c r="C309" s="4" t="s">
        <v>21</v>
      </c>
      <c r="D309" s="6"/>
      <c r="E309" s="6">
        <v>938</v>
      </c>
      <c r="F309" s="106" t="e">
        <f t="shared" si="10"/>
        <v>#DIV/0!</v>
      </c>
      <c r="G309" s="6"/>
      <c r="H309" s="91">
        <f t="shared" si="11"/>
        <v>0</v>
      </c>
    </row>
    <row r="310" spans="1:8" ht="31.5">
      <c r="A310" s="24" t="s">
        <v>25</v>
      </c>
      <c r="B310" s="29">
        <v>3220</v>
      </c>
      <c r="C310" s="4" t="s">
        <v>21</v>
      </c>
      <c r="D310" s="6"/>
      <c r="E310" s="6">
        <v>29795</v>
      </c>
      <c r="F310" s="106" t="e">
        <f t="shared" si="10"/>
        <v>#DIV/0!</v>
      </c>
      <c r="G310" s="6"/>
      <c r="H310" s="91">
        <f t="shared" si="11"/>
        <v>0</v>
      </c>
    </row>
    <row r="311" spans="1:8" ht="31.5">
      <c r="A311" s="7" t="s">
        <v>26</v>
      </c>
      <c r="B311" s="29">
        <v>3300</v>
      </c>
      <c r="C311" s="4" t="s">
        <v>27</v>
      </c>
      <c r="D311" s="6"/>
      <c r="E311" s="6">
        <v>36458</v>
      </c>
      <c r="F311" s="106" t="e">
        <f t="shared" si="10"/>
        <v>#DIV/0!</v>
      </c>
      <c r="G311" s="6"/>
      <c r="H311" s="91">
        <f t="shared" si="11"/>
        <v>0</v>
      </c>
    </row>
    <row r="312" spans="1:8" ht="15.75">
      <c r="A312" s="25" t="s">
        <v>28</v>
      </c>
      <c r="B312" s="5"/>
      <c r="C312" s="5"/>
      <c r="D312" s="5"/>
      <c r="E312" s="5"/>
      <c r="F312" s="5"/>
      <c r="G312" s="5"/>
      <c r="H312" s="5"/>
    </row>
    <row r="313" spans="1:8" ht="31.5">
      <c r="A313" s="22" t="s">
        <v>29</v>
      </c>
      <c r="B313" s="5">
        <v>4000</v>
      </c>
      <c r="C313" s="5" t="s">
        <v>30</v>
      </c>
      <c r="D313" s="91">
        <f>D315+D320+D324+D329+D330+D331+D332</f>
        <v>0</v>
      </c>
      <c r="E313" s="91">
        <f>E315+E320+E324+E329+E330+E331+E332</f>
        <v>171820.6</v>
      </c>
      <c r="F313" s="106" t="e">
        <f t="shared" ref="F313" si="12">E313/D313</f>
        <v>#DIV/0!</v>
      </c>
      <c r="G313" s="91">
        <f>G315+G320+G324+G329+G330+G331+G332</f>
        <v>0</v>
      </c>
      <c r="H313" s="106">
        <f>G313/E313</f>
        <v>0</v>
      </c>
    </row>
    <row r="314" spans="1:8" ht="15.75">
      <c r="A314" s="24" t="s">
        <v>19</v>
      </c>
      <c r="B314" s="29"/>
      <c r="C314" s="4"/>
      <c r="D314" s="4"/>
      <c r="E314" s="4"/>
      <c r="F314" s="90"/>
      <c r="G314" s="90"/>
      <c r="H314" s="90"/>
    </row>
    <row r="315" spans="1:8" ht="93.75" customHeight="1">
      <c r="A315" s="24" t="s">
        <v>31</v>
      </c>
      <c r="B315" s="29">
        <v>4100</v>
      </c>
      <c r="C315" s="4" t="s">
        <v>21</v>
      </c>
      <c r="D315" s="6"/>
      <c r="E315" s="143">
        <f>E317+E318+E319</f>
        <v>169127.6</v>
      </c>
      <c r="F315" s="106" t="e">
        <f t="shared" si="10"/>
        <v>#DIV/0!</v>
      </c>
      <c r="G315" s="6"/>
      <c r="H315" s="91">
        <f t="shared" si="11"/>
        <v>0</v>
      </c>
    </row>
    <row r="316" spans="1:8" ht="15.75">
      <c r="A316" s="34" t="s">
        <v>23</v>
      </c>
      <c r="B316" s="29"/>
      <c r="C316" s="4"/>
      <c r="D316" s="4"/>
      <c r="E316" s="4"/>
      <c r="F316" s="90"/>
      <c r="G316" s="90"/>
      <c r="H316" s="90"/>
    </row>
    <row r="317" spans="1:8" ht="15.75">
      <c r="A317" s="35" t="s">
        <v>231</v>
      </c>
      <c r="B317" s="32">
        <v>4110</v>
      </c>
      <c r="C317" s="4" t="s">
        <v>21</v>
      </c>
      <c r="D317" s="6"/>
      <c r="E317" s="6">
        <v>15252.7</v>
      </c>
      <c r="F317" s="106" t="e">
        <f t="shared" si="10"/>
        <v>#DIV/0!</v>
      </c>
      <c r="G317" s="6"/>
      <c r="H317" s="91">
        <f t="shared" si="11"/>
        <v>0</v>
      </c>
    </row>
    <row r="318" spans="1:8" ht="15.75">
      <c r="A318" s="35" t="s">
        <v>232</v>
      </c>
      <c r="B318" s="32">
        <v>4120</v>
      </c>
      <c r="C318" s="4" t="s">
        <v>21</v>
      </c>
      <c r="D318" s="6"/>
      <c r="E318" s="6">
        <v>5231.8</v>
      </c>
      <c r="F318" s="106" t="e">
        <f t="shared" si="10"/>
        <v>#DIV/0!</v>
      </c>
      <c r="G318" s="6"/>
      <c r="H318" s="91">
        <f t="shared" si="11"/>
        <v>0</v>
      </c>
    </row>
    <row r="319" spans="1:8" ht="15.75">
      <c r="A319" s="35" t="s">
        <v>233</v>
      </c>
      <c r="B319" s="32">
        <v>4130</v>
      </c>
      <c r="C319" s="4" t="s">
        <v>21</v>
      </c>
      <c r="D319" s="6"/>
      <c r="E319" s="6">
        <v>148643.1</v>
      </c>
      <c r="F319" s="106" t="e">
        <f t="shared" si="10"/>
        <v>#DIV/0!</v>
      </c>
      <c r="G319" s="6"/>
      <c r="H319" s="91">
        <f t="shared" si="11"/>
        <v>0</v>
      </c>
    </row>
    <row r="320" spans="1:8" ht="15.75">
      <c r="A320" s="35" t="s">
        <v>224</v>
      </c>
      <c r="B320" s="33">
        <v>4200</v>
      </c>
      <c r="C320" s="30" t="s">
        <v>21</v>
      </c>
      <c r="D320" s="6"/>
      <c r="E320" s="6">
        <v>2693</v>
      </c>
      <c r="F320" s="106" t="e">
        <f t="shared" si="10"/>
        <v>#DIV/0!</v>
      </c>
      <c r="G320" s="6"/>
      <c r="H320" s="91">
        <f t="shared" si="11"/>
        <v>0</v>
      </c>
    </row>
    <row r="321" spans="1:8" ht="15.75">
      <c r="A321" s="35" t="s">
        <v>19</v>
      </c>
      <c r="B321" s="32"/>
      <c r="C321" s="4"/>
      <c r="D321" s="4"/>
      <c r="E321" s="4"/>
      <c r="F321" s="90"/>
      <c r="G321" s="90"/>
      <c r="H321" s="90"/>
    </row>
    <row r="322" spans="1:8" ht="15.75">
      <c r="A322" s="35" t="s">
        <v>32</v>
      </c>
      <c r="B322" s="32">
        <v>4210</v>
      </c>
      <c r="C322" s="4" t="s">
        <v>21</v>
      </c>
      <c r="D322" s="6"/>
      <c r="E322" s="6">
        <v>2693</v>
      </c>
      <c r="F322" s="106" t="e">
        <f t="shared" si="10"/>
        <v>#DIV/0!</v>
      </c>
      <c r="G322" s="6"/>
      <c r="H322" s="91">
        <f t="shared" si="11"/>
        <v>0</v>
      </c>
    </row>
    <row r="323" spans="1:8" ht="15.75">
      <c r="A323" s="35" t="s">
        <v>225</v>
      </c>
      <c r="B323" s="32">
        <v>4220</v>
      </c>
      <c r="C323" s="29" t="s">
        <v>21</v>
      </c>
      <c r="D323" s="6"/>
      <c r="E323" s="6"/>
      <c r="F323" s="106" t="e">
        <f t="shared" si="10"/>
        <v>#DIV/0!</v>
      </c>
      <c r="G323" s="6"/>
      <c r="H323" s="91" t="e">
        <f t="shared" si="11"/>
        <v>#DIV/0!</v>
      </c>
    </row>
    <row r="324" spans="1:8" ht="15.75">
      <c r="A324" s="35" t="s">
        <v>226</v>
      </c>
      <c r="B324" s="32">
        <v>4300</v>
      </c>
      <c r="C324" s="29" t="s">
        <v>21</v>
      </c>
      <c r="D324" s="6"/>
      <c r="E324" s="6"/>
      <c r="F324" s="106" t="e">
        <f t="shared" si="10"/>
        <v>#DIV/0!</v>
      </c>
      <c r="G324" s="6"/>
      <c r="H324" s="91" t="e">
        <f t="shared" si="11"/>
        <v>#DIV/0!</v>
      </c>
    </row>
    <row r="325" spans="1:8" ht="15.75" customHeight="1">
      <c r="A325" s="125" t="s">
        <v>1005</v>
      </c>
      <c r="B325" s="126"/>
      <c r="C325" s="122"/>
      <c r="D325" s="30"/>
      <c r="E325" s="30"/>
      <c r="F325" s="128"/>
      <c r="G325" s="30"/>
      <c r="H325" s="30"/>
    </row>
    <row r="326" spans="1:8" ht="47.25">
      <c r="A326" s="125" t="s">
        <v>1006</v>
      </c>
      <c r="B326" s="126">
        <v>4310</v>
      </c>
      <c r="C326" s="122" t="s">
        <v>21</v>
      </c>
      <c r="D326" s="6"/>
      <c r="E326" s="6"/>
      <c r="F326" s="106" t="e">
        <f t="shared" si="10"/>
        <v>#DIV/0!</v>
      </c>
      <c r="G326" s="6"/>
      <c r="H326" s="91" t="e">
        <f t="shared" si="11"/>
        <v>#DIV/0!</v>
      </c>
    </row>
    <row r="327" spans="1:8" ht="47.25">
      <c r="A327" s="125" t="s">
        <v>1007</v>
      </c>
      <c r="B327" s="126">
        <v>4320</v>
      </c>
      <c r="C327" s="122" t="s">
        <v>21</v>
      </c>
      <c r="D327" s="6"/>
      <c r="E327" s="6"/>
      <c r="F327" s="106" t="e">
        <f t="shared" si="10"/>
        <v>#DIV/0!</v>
      </c>
      <c r="G327" s="6"/>
      <c r="H327" s="91" t="e">
        <f t="shared" si="11"/>
        <v>#DIV/0!</v>
      </c>
    </row>
    <row r="328" spans="1:8" ht="15.75">
      <c r="A328" s="127" t="s">
        <v>1008</v>
      </c>
      <c r="B328" s="126">
        <v>4330</v>
      </c>
      <c r="C328" s="122" t="s">
        <v>21</v>
      </c>
      <c r="D328" s="6"/>
      <c r="E328" s="6"/>
      <c r="F328" s="106" t="e">
        <f t="shared" si="10"/>
        <v>#DIV/0!</v>
      </c>
      <c r="G328" s="6"/>
      <c r="H328" s="91" t="e">
        <f t="shared" si="11"/>
        <v>#DIV/0!</v>
      </c>
    </row>
    <row r="329" spans="1:8" ht="31.5">
      <c r="A329" s="35" t="s">
        <v>227</v>
      </c>
      <c r="B329" s="32">
        <v>4400</v>
      </c>
      <c r="C329" s="29" t="s">
        <v>21</v>
      </c>
      <c r="D329" s="6"/>
      <c r="E329" s="6"/>
      <c r="F329" s="106" t="e">
        <f t="shared" si="10"/>
        <v>#DIV/0!</v>
      </c>
      <c r="G329" s="6"/>
      <c r="H329" s="91" t="e">
        <f t="shared" si="11"/>
        <v>#DIV/0!</v>
      </c>
    </row>
    <row r="330" spans="1:8" ht="47.25">
      <c r="A330" s="35" t="s">
        <v>228</v>
      </c>
      <c r="B330" s="32">
        <v>4500</v>
      </c>
      <c r="C330" s="29" t="s">
        <v>21</v>
      </c>
      <c r="D330" s="6"/>
      <c r="E330" s="6"/>
      <c r="F330" s="106" t="e">
        <f t="shared" si="10"/>
        <v>#DIV/0!</v>
      </c>
      <c r="G330" s="6"/>
      <c r="H330" s="91" t="e">
        <f t="shared" si="11"/>
        <v>#DIV/0!</v>
      </c>
    </row>
    <row r="331" spans="1:8" ht="15.75">
      <c r="A331" s="35" t="s">
        <v>229</v>
      </c>
      <c r="B331" s="32">
        <v>4600</v>
      </c>
      <c r="C331" s="29" t="s">
        <v>21</v>
      </c>
      <c r="D331" s="6"/>
      <c r="E331" s="6"/>
      <c r="F331" s="106" t="e">
        <f t="shared" si="10"/>
        <v>#DIV/0!</v>
      </c>
      <c r="G331" s="6"/>
      <c r="H331" s="91" t="e">
        <f t="shared" si="11"/>
        <v>#DIV/0!</v>
      </c>
    </row>
    <row r="332" spans="1:8" ht="15.75">
      <c r="A332" s="35" t="s">
        <v>230</v>
      </c>
      <c r="B332" s="32">
        <v>4700</v>
      </c>
      <c r="C332" s="29" t="s">
        <v>21</v>
      </c>
      <c r="D332" s="6"/>
      <c r="E332" s="6"/>
      <c r="F332" s="106" t="e">
        <f t="shared" si="10"/>
        <v>#DIV/0!</v>
      </c>
      <c r="G332" s="6"/>
      <c r="H332" s="91" t="e">
        <f t="shared" si="11"/>
        <v>#DIV/0!</v>
      </c>
    </row>
    <row r="333" spans="1:8" ht="15.75">
      <c r="A333" s="22" t="s">
        <v>33</v>
      </c>
      <c r="B333" s="5">
        <v>5000</v>
      </c>
      <c r="C333" s="5" t="s">
        <v>21</v>
      </c>
      <c r="D333" s="91">
        <f>D335+D341+D353+D354+D355+D356+D357+D358+D359</f>
        <v>0</v>
      </c>
      <c r="E333" s="91">
        <f>E335+E341+E353+E354+E355+E356+E357+E358+E359</f>
        <v>170706.64999999997</v>
      </c>
      <c r="F333" s="106" t="e">
        <f t="shared" si="10"/>
        <v>#DIV/0!</v>
      </c>
      <c r="G333" s="91">
        <f>G335+G341+G353+G354+G355+G356+G357+G358+G359</f>
        <v>0</v>
      </c>
      <c r="H333" s="91">
        <f t="shared" si="11"/>
        <v>0</v>
      </c>
    </row>
    <row r="334" spans="1:8" ht="15.75">
      <c r="A334" s="24" t="s">
        <v>19</v>
      </c>
      <c r="B334" s="29"/>
      <c r="C334" s="4"/>
      <c r="D334" s="4"/>
      <c r="E334" s="4"/>
      <c r="F334" s="90"/>
      <c r="G334" s="90"/>
      <c r="H334" s="90"/>
    </row>
    <row r="335" spans="1:8" ht="15.75">
      <c r="A335" s="24" t="s">
        <v>34</v>
      </c>
      <c r="B335" s="29">
        <v>5100</v>
      </c>
      <c r="C335" s="4" t="s">
        <v>21</v>
      </c>
      <c r="D335" s="6"/>
      <c r="E335" s="6">
        <v>125127.1</v>
      </c>
      <c r="F335" s="106" t="e">
        <f t="shared" si="10"/>
        <v>#DIV/0!</v>
      </c>
      <c r="G335" s="6"/>
      <c r="H335" s="91">
        <f t="shared" si="11"/>
        <v>0</v>
      </c>
    </row>
    <row r="336" spans="1:8" ht="15.75">
      <c r="A336" s="24" t="s">
        <v>35</v>
      </c>
      <c r="B336" s="29">
        <v>5110</v>
      </c>
      <c r="C336" s="4" t="s">
        <v>21</v>
      </c>
      <c r="D336" s="6"/>
      <c r="E336" s="6">
        <v>952.4</v>
      </c>
      <c r="F336" s="106" t="e">
        <f t="shared" si="10"/>
        <v>#DIV/0!</v>
      </c>
      <c r="G336" s="6"/>
      <c r="H336" s="91">
        <f t="shared" si="11"/>
        <v>0</v>
      </c>
    </row>
    <row r="337" spans="1:8" ht="15.75">
      <c r="A337" s="24" t="s">
        <v>23</v>
      </c>
      <c r="B337" s="29"/>
      <c r="C337" s="4"/>
      <c r="D337" s="4"/>
      <c r="E337" s="136"/>
      <c r="F337" s="90"/>
      <c r="G337" s="90"/>
      <c r="H337" s="90"/>
    </row>
    <row r="338" spans="1:8" ht="15.75">
      <c r="A338" s="24" t="s">
        <v>36</v>
      </c>
      <c r="B338" s="29">
        <v>5120</v>
      </c>
      <c r="C338" s="4" t="s">
        <v>21</v>
      </c>
      <c r="D338" s="6"/>
      <c r="E338" s="6">
        <v>95793.2</v>
      </c>
      <c r="F338" s="106" t="e">
        <f t="shared" si="10"/>
        <v>#DIV/0!</v>
      </c>
      <c r="G338" s="6"/>
      <c r="H338" s="91">
        <f t="shared" si="11"/>
        <v>0</v>
      </c>
    </row>
    <row r="339" spans="1:8" ht="15.75">
      <c r="A339" s="24" t="s">
        <v>37</v>
      </c>
      <c r="B339" s="29">
        <v>5130</v>
      </c>
      <c r="C339" s="4" t="s">
        <v>21</v>
      </c>
      <c r="D339" s="6"/>
      <c r="E339" s="6">
        <v>524.70000000000005</v>
      </c>
      <c r="F339" s="106" t="e">
        <f t="shared" si="10"/>
        <v>#DIV/0!</v>
      </c>
      <c r="G339" s="6"/>
      <c r="H339" s="91">
        <f t="shared" si="11"/>
        <v>0</v>
      </c>
    </row>
    <row r="340" spans="1:8" ht="15.75">
      <c r="A340" s="24" t="s">
        <v>38</v>
      </c>
      <c r="B340" s="29">
        <v>5140</v>
      </c>
      <c r="C340" s="4" t="s">
        <v>21</v>
      </c>
      <c r="D340" s="6"/>
      <c r="E340" s="6">
        <v>28809.200000000001</v>
      </c>
      <c r="F340" s="106" t="e">
        <f t="shared" si="10"/>
        <v>#DIV/0!</v>
      </c>
      <c r="G340" s="6"/>
      <c r="H340" s="91">
        <f t="shared" si="11"/>
        <v>0</v>
      </c>
    </row>
    <row r="341" spans="1:8" ht="15.75">
      <c r="A341" s="24" t="s">
        <v>39</v>
      </c>
      <c r="B341" s="29">
        <v>5200</v>
      </c>
      <c r="C341" s="4" t="s">
        <v>21</v>
      </c>
      <c r="D341" s="6"/>
      <c r="E341" s="6">
        <v>18314.400000000001</v>
      </c>
      <c r="F341" s="106" t="e">
        <f t="shared" si="10"/>
        <v>#DIV/0!</v>
      </c>
      <c r="G341" s="6"/>
      <c r="H341" s="91">
        <f t="shared" si="11"/>
        <v>0</v>
      </c>
    </row>
    <row r="342" spans="1:8" ht="15.75">
      <c r="A342" s="24" t="s">
        <v>19</v>
      </c>
      <c r="B342" s="29"/>
      <c r="C342" s="4"/>
      <c r="D342" s="4"/>
      <c r="E342" s="136"/>
      <c r="F342" s="90"/>
      <c r="G342" s="90"/>
      <c r="H342" s="90"/>
    </row>
    <row r="343" spans="1:8" ht="15.75">
      <c r="A343" s="24" t="s">
        <v>40</v>
      </c>
      <c r="B343" s="29">
        <v>5210</v>
      </c>
      <c r="C343" s="4" t="s">
        <v>21</v>
      </c>
      <c r="D343" s="6"/>
      <c r="E343" s="6">
        <v>588.6</v>
      </c>
      <c r="F343" s="106" t="e">
        <f t="shared" si="10"/>
        <v>#DIV/0!</v>
      </c>
      <c r="G343" s="6"/>
      <c r="H343" s="91">
        <f t="shared" si="11"/>
        <v>0</v>
      </c>
    </row>
    <row r="344" spans="1:8" ht="15.75" customHeight="1">
      <c r="A344" s="24" t="s">
        <v>41</v>
      </c>
      <c r="B344" s="29">
        <v>5220</v>
      </c>
      <c r="C344" s="4" t="s">
        <v>21</v>
      </c>
      <c r="D344" s="6"/>
      <c r="E344" s="6"/>
      <c r="F344" s="106" t="e">
        <f t="shared" si="10"/>
        <v>#DIV/0!</v>
      </c>
      <c r="G344" s="6"/>
      <c r="H344" s="91" t="e">
        <f t="shared" si="11"/>
        <v>#DIV/0!</v>
      </c>
    </row>
    <row r="345" spans="1:8" ht="15.75">
      <c r="A345" s="24" t="s">
        <v>42</v>
      </c>
      <c r="B345" s="29">
        <v>5230</v>
      </c>
      <c r="C345" s="4" t="s">
        <v>21</v>
      </c>
      <c r="D345" s="6"/>
      <c r="E345" s="6">
        <v>11018.3</v>
      </c>
      <c r="F345" s="106" t="e">
        <f t="shared" si="10"/>
        <v>#DIV/0!</v>
      </c>
      <c r="G345" s="6"/>
      <c r="H345" s="91">
        <f t="shared" si="11"/>
        <v>0</v>
      </c>
    </row>
    <row r="346" spans="1:8" ht="15.75">
      <c r="A346" s="24" t="s">
        <v>43</v>
      </c>
      <c r="B346" s="129">
        <v>5240</v>
      </c>
      <c r="C346" s="4" t="s">
        <v>21</v>
      </c>
      <c r="D346" s="6"/>
      <c r="E346" s="6">
        <v>1337.6</v>
      </c>
      <c r="F346" s="106" t="e">
        <f t="shared" si="10"/>
        <v>#DIV/0!</v>
      </c>
      <c r="G346" s="6"/>
      <c r="H346" s="91">
        <f t="shared" si="11"/>
        <v>0</v>
      </c>
    </row>
    <row r="347" spans="1:8" ht="15.75">
      <c r="A347" s="24" t="s">
        <v>44</v>
      </c>
      <c r="B347" s="129">
        <v>5250</v>
      </c>
      <c r="C347" s="4" t="s">
        <v>21</v>
      </c>
      <c r="D347" s="6"/>
      <c r="E347" s="6">
        <v>5369.9</v>
      </c>
      <c r="F347" s="106" t="e">
        <f t="shared" si="10"/>
        <v>#DIV/0!</v>
      </c>
      <c r="G347" s="6"/>
      <c r="H347" s="91">
        <f t="shared" si="11"/>
        <v>0</v>
      </c>
    </row>
    <row r="348" spans="1:8" ht="15.75">
      <c r="A348" s="125" t="s">
        <v>1009</v>
      </c>
      <c r="B348" s="129">
        <v>5300</v>
      </c>
      <c r="C348" s="122"/>
      <c r="D348" s="6"/>
      <c r="E348" s="6">
        <v>8</v>
      </c>
      <c r="F348" s="106" t="e">
        <f t="shared" si="10"/>
        <v>#DIV/0!</v>
      </c>
      <c r="G348" s="6"/>
      <c r="H348" s="91">
        <f t="shared" si="11"/>
        <v>0</v>
      </c>
    </row>
    <row r="349" spans="1:8" ht="15.75">
      <c r="A349" s="125" t="s">
        <v>19</v>
      </c>
      <c r="B349" s="129"/>
      <c r="C349" s="122"/>
      <c r="D349" s="30"/>
      <c r="E349" s="30"/>
      <c r="F349" s="128"/>
      <c r="G349" s="30"/>
      <c r="H349" s="30"/>
    </row>
    <row r="350" spans="1:8" ht="15.75">
      <c r="A350" s="125" t="s">
        <v>1010</v>
      </c>
      <c r="B350" s="129">
        <v>5310</v>
      </c>
      <c r="C350" s="122"/>
      <c r="D350" s="6"/>
      <c r="E350" s="6"/>
      <c r="F350" s="106" t="e">
        <f t="shared" si="10"/>
        <v>#DIV/0!</v>
      </c>
      <c r="G350" s="6"/>
      <c r="H350" s="91" t="e">
        <f t="shared" si="11"/>
        <v>#DIV/0!</v>
      </c>
    </row>
    <row r="351" spans="1:8" ht="15.75">
      <c r="A351" s="125" t="s">
        <v>1011</v>
      </c>
      <c r="B351" s="129">
        <v>5320</v>
      </c>
      <c r="C351" s="122"/>
      <c r="D351" s="6"/>
      <c r="E351" s="6"/>
      <c r="F351" s="106" t="e">
        <f t="shared" si="10"/>
        <v>#DIV/0!</v>
      </c>
      <c r="G351" s="6"/>
      <c r="H351" s="91" t="e">
        <f t="shared" si="11"/>
        <v>#DIV/0!</v>
      </c>
    </row>
    <row r="352" spans="1:8" ht="15.75">
      <c r="A352" s="125" t="s">
        <v>1012</v>
      </c>
      <c r="B352" s="129">
        <v>5330</v>
      </c>
      <c r="C352" s="122"/>
      <c r="D352" s="6"/>
      <c r="E352" s="6">
        <v>8</v>
      </c>
      <c r="F352" s="106" t="e">
        <f t="shared" si="10"/>
        <v>#DIV/0!</v>
      </c>
      <c r="G352" s="6"/>
      <c r="H352" s="91">
        <f t="shared" si="11"/>
        <v>0</v>
      </c>
    </row>
    <row r="353" spans="1:8" ht="15.75">
      <c r="A353" s="24" t="s">
        <v>45</v>
      </c>
      <c r="B353" s="129">
        <v>5410</v>
      </c>
      <c r="C353" s="4" t="s">
        <v>21</v>
      </c>
      <c r="D353" s="6"/>
      <c r="E353" s="6">
        <v>820.8</v>
      </c>
      <c r="F353" s="106" t="e">
        <f t="shared" si="10"/>
        <v>#DIV/0!</v>
      </c>
      <c r="G353" s="6"/>
      <c r="H353" s="91">
        <f t="shared" si="11"/>
        <v>0</v>
      </c>
    </row>
    <row r="354" spans="1:8" ht="15.75">
      <c r="A354" s="24" t="s">
        <v>46</v>
      </c>
      <c r="B354" s="129">
        <v>5420</v>
      </c>
      <c r="C354" s="4" t="s">
        <v>21</v>
      </c>
      <c r="D354" s="6"/>
      <c r="E354" s="6">
        <v>3894.3</v>
      </c>
      <c r="F354" s="106" t="e">
        <f t="shared" si="10"/>
        <v>#DIV/0!</v>
      </c>
      <c r="G354" s="6"/>
      <c r="H354" s="91">
        <f t="shared" si="11"/>
        <v>0</v>
      </c>
    </row>
    <row r="355" spans="1:8" ht="15.75">
      <c r="A355" s="24" t="s">
        <v>47</v>
      </c>
      <c r="B355" s="129">
        <v>5430</v>
      </c>
      <c r="C355" s="4" t="s">
        <v>21</v>
      </c>
      <c r="D355" s="6"/>
      <c r="E355" s="6">
        <v>3057.3</v>
      </c>
      <c r="F355" s="106" t="e">
        <f t="shared" si="10"/>
        <v>#DIV/0!</v>
      </c>
      <c r="G355" s="6"/>
      <c r="H355" s="91">
        <f t="shared" si="11"/>
        <v>0</v>
      </c>
    </row>
    <row r="356" spans="1:8" ht="15.75">
      <c r="A356" s="24" t="s">
        <v>48</v>
      </c>
      <c r="B356" s="129">
        <v>5440</v>
      </c>
      <c r="C356" s="4" t="s">
        <v>21</v>
      </c>
      <c r="D356" s="6"/>
      <c r="E356" s="6"/>
      <c r="F356" s="106" t="e">
        <f t="shared" si="10"/>
        <v>#DIV/0!</v>
      </c>
      <c r="G356" s="6"/>
      <c r="H356" s="91" t="e">
        <f t="shared" si="11"/>
        <v>#DIV/0!</v>
      </c>
    </row>
    <row r="357" spans="1:8" ht="15.75">
      <c r="A357" s="24" t="s">
        <v>49</v>
      </c>
      <c r="B357" s="129">
        <v>5450</v>
      </c>
      <c r="C357" s="4" t="s">
        <v>21</v>
      </c>
      <c r="D357" s="6"/>
      <c r="E357" s="6">
        <v>19492.75</v>
      </c>
      <c r="F357" s="106" t="e">
        <f t="shared" si="10"/>
        <v>#DIV/0!</v>
      </c>
      <c r="G357" s="6"/>
      <c r="H357" s="91">
        <f t="shared" si="11"/>
        <v>0</v>
      </c>
    </row>
    <row r="358" spans="1:8" ht="49.5" customHeight="1">
      <c r="A358" s="24" t="s">
        <v>50</v>
      </c>
      <c r="B358" s="129">
        <v>5460</v>
      </c>
      <c r="C358" s="4" t="s">
        <v>21</v>
      </c>
      <c r="D358" s="6"/>
      <c r="E358" s="6"/>
      <c r="F358" s="106" t="e">
        <f t="shared" si="10"/>
        <v>#DIV/0!</v>
      </c>
      <c r="G358" s="6"/>
      <c r="H358" s="91" t="e">
        <f t="shared" si="11"/>
        <v>#DIV/0!</v>
      </c>
    </row>
    <row r="359" spans="1:8" ht="18" customHeight="1">
      <c r="A359" s="24" t="s">
        <v>51</v>
      </c>
      <c r="B359" s="129">
        <v>5470</v>
      </c>
      <c r="C359" s="4" t="s">
        <v>21</v>
      </c>
      <c r="D359" s="6"/>
      <c r="E359" s="6"/>
      <c r="F359" s="106" t="e">
        <f t="shared" si="10"/>
        <v>#DIV/0!</v>
      </c>
      <c r="G359" s="6"/>
      <c r="H359" s="91" t="e">
        <f t="shared" si="11"/>
        <v>#DIV/0!</v>
      </c>
    </row>
    <row r="360" spans="1:8" ht="31.5">
      <c r="A360" s="24" t="s">
        <v>52</v>
      </c>
      <c r="B360" s="129">
        <v>5500</v>
      </c>
      <c r="C360" s="4" t="s">
        <v>21</v>
      </c>
      <c r="D360" s="6"/>
      <c r="E360" s="6">
        <v>138.1</v>
      </c>
      <c r="F360" s="106" t="e">
        <f t="shared" si="10"/>
        <v>#DIV/0!</v>
      </c>
      <c r="G360" s="6"/>
      <c r="H360" s="91">
        <f t="shared" si="11"/>
        <v>0</v>
      </c>
    </row>
    <row r="361" spans="1:8" ht="63">
      <c r="A361" s="24" t="s">
        <v>53</v>
      </c>
      <c r="B361" s="129">
        <v>5510</v>
      </c>
      <c r="C361" s="4" t="s">
        <v>21</v>
      </c>
      <c r="D361" s="6"/>
      <c r="E361" s="6"/>
      <c r="F361" s="106" t="e">
        <f t="shared" si="10"/>
        <v>#DIV/0!</v>
      </c>
      <c r="G361" s="6"/>
      <c r="H361" s="91" t="e">
        <f t="shared" si="11"/>
        <v>#DIV/0!</v>
      </c>
    </row>
    <row r="362" spans="1:8" ht="31.5">
      <c r="A362" s="22" t="s">
        <v>936</v>
      </c>
      <c r="B362" s="5">
        <v>5500</v>
      </c>
      <c r="C362" s="5" t="s">
        <v>21</v>
      </c>
      <c r="D362" s="121">
        <f>SUM(D364:D381)</f>
        <v>0</v>
      </c>
      <c r="E362" s="121">
        <f>SUM(E364:E381)</f>
        <v>15252.7</v>
      </c>
      <c r="F362" s="106" t="e">
        <f t="shared" si="10"/>
        <v>#DIV/0!</v>
      </c>
      <c r="G362" s="121">
        <f>SUM(G364:G381)</f>
        <v>0</v>
      </c>
      <c r="H362" s="106">
        <f t="shared" si="11"/>
        <v>0</v>
      </c>
    </row>
    <row r="363" spans="1:8" ht="15.75">
      <c r="A363" s="24" t="s">
        <v>19</v>
      </c>
      <c r="B363" s="29"/>
      <c r="C363" s="4"/>
      <c r="D363" s="4"/>
      <c r="E363" s="4"/>
      <c r="F363" s="90"/>
      <c r="G363" s="90"/>
      <c r="H363" s="90"/>
    </row>
    <row r="364" spans="1:8" ht="110.25">
      <c r="A364" s="31" t="s">
        <v>1083</v>
      </c>
      <c r="B364" s="29">
        <v>5511</v>
      </c>
      <c r="C364" s="4" t="s">
        <v>21</v>
      </c>
      <c r="D364" s="6"/>
      <c r="E364" s="6">
        <v>1078.81</v>
      </c>
      <c r="F364" s="106" t="e">
        <f t="shared" si="10"/>
        <v>#DIV/0!</v>
      </c>
      <c r="G364" s="6"/>
      <c r="H364" s="91">
        <f t="shared" si="11"/>
        <v>0</v>
      </c>
    </row>
    <row r="365" spans="1:8" ht="110.25">
      <c r="A365" s="31" t="s">
        <v>1084</v>
      </c>
      <c r="B365" s="29">
        <v>5512</v>
      </c>
      <c r="C365" s="29" t="s">
        <v>21</v>
      </c>
      <c r="D365" s="6"/>
      <c r="E365" s="6">
        <v>964.12</v>
      </c>
      <c r="F365" s="106" t="e">
        <f t="shared" si="10"/>
        <v>#DIV/0!</v>
      </c>
      <c r="G365" s="6"/>
      <c r="H365" s="91">
        <f t="shared" si="11"/>
        <v>0</v>
      </c>
    </row>
    <row r="366" spans="1:8" ht="94.5">
      <c r="A366" s="31" t="s">
        <v>1085</v>
      </c>
      <c r="B366" s="29">
        <v>5513</v>
      </c>
      <c r="C366" s="29" t="s">
        <v>21</v>
      </c>
      <c r="D366" s="6"/>
      <c r="E366" s="6">
        <v>2376.4699999999998</v>
      </c>
      <c r="F366" s="106" t="e">
        <f t="shared" si="10"/>
        <v>#DIV/0!</v>
      </c>
      <c r="G366" s="6"/>
      <c r="H366" s="91">
        <f t="shared" si="11"/>
        <v>0</v>
      </c>
    </row>
    <row r="367" spans="1:8" ht="94.5">
      <c r="A367" s="31" t="s">
        <v>1086</v>
      </c>
      <c r="B367" s="29">
        <v>5514</v>
      </c>
      <c r="C367" s="29" t="s">
        <v>21</v>
      </c>
      <c r="D367" s="6"/>
      <c r="E367" s="6">
        <v>2248.58</v>
      </c>
      <c r="F367" s="106" t="e">
        <f t="shared" ref="F367:F430" si="13">E367/D367</f>
        <v>#DIV/0!</v>
      </c>
      <c r="G367" s="6"/>
      <c r="H367" s="91">
        <f t="shared" ref="H367:H430" si="14">G367/E367</f>
        <v>0</v>
      </c>
    </row>
    <row r="368" spans="1:8" ht="126">
      <c r="A368" s="31" t="s">
        <v>1087</v>
      </c>
      <c r="B368" s="29">
        <v>5515</v>
      </c>
      <c r="C368" s="29" t="s">
        <v>21</v>
      </c>
      <c r="D368" s="6"/>
      <c r="E368" s="6">
        <v>86.08</v>
      </c>
      <c r="F368" s="106" t="e">
        <f t="shared" si="13"/>
        <v>#DIV/0!</v>
      </c>
      <c r="G368" s="6"/>
      <c r="H368" s="91">
        <f t="shared" si="14"/>
        <v>0</v>
      </c>
    </row>
    <row r="369" spans="1:8" ht="31.5">
      <c r="A369" s="31" t="s">
        <v>1088</v>
      </c>
      <c r="B369" s="29">
        <v>5516</v>
      </c>
      <c r="C369" s="29" t="s">
        <v>21</v>
      </c>
      <c r="D369" s="6"/>
      <c r="E369" s="6">
        <v>614.87</v>
      </c>
      <c r="F369" s="106" t="e">
        <f t="shared" si="13"/>
        <v>#DIV/0!</v>
      </c>
      <c r="G369" s="6"/>
      <c r="H369" s="91">
        <f t="shared" si="14"/>
        <v>0</v>
      </c>
    </row>
    <row r="370" spans="1:8" ht="31.5">
      <c r="A370" s="31" t="s">
        <v>1089</v>
      </c>
      <c r="B370" s="29">
        <v>5517</v>
      </c>
      <c r="C370" s="29" t="s">
        <v>21</v>
      </c>
      <c r="D370" s="6"/>
      <c r="E370" s="6">
        <v>1633.64</v>
      </c>
      <c r="F370" s="106" t="e">
        <f t="shared" si="13"/>
        <v>#DIV/0!</v>
      </c>
      <c r="G370" s="6"/>
      <c r="H370" s="91">
        <f t="shared" si="14"/>
        <v>0</v>
      </c>
    </row>
    <row r="371" spans="1:8" ht="47.25">
      <c r="A371" s="31" t="s">
        <v>1090</v>
      </c>
      <c r="B371" s="29">
        <v>5518</v>
      </c>
      <c r="C371" s="29" t="s">
        <v>21</v>
      </c>
      <c r="D371" s="6"/>
      <c r="E371" s="6">
        <v>3272.25</v>
      </c>
      <c r="F371" s="106" t="e">
        <f t="shared" si="13"/>
        <v>#DIV/0!</v>
      </c>
      <c r="G371" s="6"/>
      <c r="H371" s="91">
        <f t="shared" si="14"/>
        <v>0</v>
      </c>
    </row>
    <row r="372" spans="1:8" ht="63">
      <c r="A372" s="31" t="s">
        <v>1091</v>
      </c>
      <c r="B372" s="29">
        <v>5519</v>
      </c>
      <c r="C372" s="29" t="s">
        <v>21</v>
      </c>
      <c r="D372" s="6"/>
      <c r="E372" s="6">
        <v>1551.29</v>
      </c>
      <c r="F372" s="106" t="e">
        <f t="shared" si="13"/>
        <v>#DIV/0!</v>
      </c>
      <c r="G372" s="6"/>
      <c r="H372" s="91">
        <f t="shared" si="14"/>
        <v>0</v>
      </c>
    </row>
    <row r="373" spans="1:8" ht="31.5">
      <c r="A373" s="31" t="s">
        <v>1092</v>
      </c>
      <c r="B373" s="29">
        <v>5521</v>
      </c>
      <c r="C373" s="29" t="s">
        <v>21</v>
      </c>
      <c r="D373" s="6"/>
      <c r="E373" s="6">
        <v>1093.27</v>
      </c>
      <c r="F373" s="106" t="e">
        <f t="shared" si="13"/>
        <v>#DIV/0!</v>
      </c>
      <c r="G373" s="6"/>
      <c r="H373" s="91">
        <f t="shared" si="14"/>
        <v>0</v>
      </c>
    </row>
    <row r="374" spans="1:8" ht="63">
      <c r="A374" s="31" t="s">
        <v>1105</v>
      </c>
      <c r="B374" s="29">
        <v>5522</v>
      </c>
      <c r="C374" s="29" t="s">
        <v>21</v>
      </c>
      <c r="D374" s="6"/>
      <c r="E374" s="6">
        <v>333.32</v>
      </c>
      <c r="F374" s="106" t="e">
        <f t="shared" si="13"/>
        <v>#DIV/0!</v>
      </c>
      <c r="G374" s="6"/>
      <c r="H374" s="91">
        <f t="shared" si="14"/>
        <v>0</v>
      </c>
    </row>
    <row r="375" spans="1:8" ht="31.5" hidden="1">
      <c r="A375" s="31" t="s">
        <v>217</v>
      </c>
      <c r="B375" s="29">
        <v>5523</v>
      </c>
      <c r="C375" s="29" t="s">
        <v>21</v>
      </c>
      <c r="D375" s="6"/>
      <c r="E375" s="6"/>
      <c r="F375" s="106" t="e">
        <f t="shared" si="13"/>
        <v>#DIV/0!</v>
      </c>
      <c r="G375" s="6"/>
      <c r="H375" s="91" t="e">
        <f t="shared" si="14"/>
        <v>#DIV/0!</v>
      </c>
    </row>
    <row r="376" spans="1:8" ht="31.5" hidden="1">
      <c r="A376" s="31" t="s">
        <v>218</v>
      </c>
      <c r="B376" s="29">
        <v>5524</v>
      </c>
      <c r="C376" s="29" t="s">
        <v>21</v>
      </c>
      <c r="D376" s="6"/>
      <c r="E376" s="6"/>
      <c r="F376" s="106" t="e">
        <f t="shared" si="13"/>
        <v>#DIV/0!</v>
      </c>
      <c r="G376" s="6"/>
      <c r="H376" s="91" t="e">
        <f t="shared" si="14"/>
        <v>#DIV/0!</v>
      </c>
    </row>
    <row r="377" spans="1:8" ht="31.5" hidden="1">
      <c r="A377" s="31" t="s">
        <v>219</v>
      </c>
      <c r="B377" s="29">
        <v>5525</v>
      </c>
      <c r="C377" s="29" t="s">
        <v>21</v>
      </c>
      <c r="D377" s="6"/>
      <c r="E377" s="6"/>
      <c r="F377" s="106" t="e">
        <f t="shared" si="13"/>
        <v>#DIV/0!</v>
      </c>
      <c r="G377" s="6"/>
      <c r="H377" s="91" t="e">
        <f t="shared" si="14"/>
        <v>#DIV/0!</v>
      </c>
    </row>
    <row r="378" spans="1:8" ht="31.5" hidden="1">
      <c r="A378" s="31" t="s">
        <v>220</v>
      </c>
      <c r="B378" s="29">
        <v>5526</v>
      </c>
      <c r="C378" s="29" t="s">
        <v>21</v>
      </c>
      <c r="D378" s="6"/>
      <c r="E378" s="6"/>
      <c r="F378" s="106" t="e">
        <f t="shared" si="13"/>
        <v>#DIV/0!</v>
      </c>
      <c r="G378" s="6"/>
      <c r="H378" s="91" t="e">
        <f t="shared" si="14"/>
        <v>#DIV/0!</v>
      </c>
    </row>
    <row r="379" spans="1:8" ht="31.5" hidden="1">
      <c r="A379" s="31" t="s">
        <v>221</v>
      </c>
      <c r="B379" s="29">
        <v>5527</v>
      </c>
      <c r="C379" s="29" t="s">
        <v>21</v>
      </c>
      <c r="D379" s="6"/>
      <c r="E379" s="6"/>
      <c r="F379" s="106" t="e">
        <f t="shared" si="13"/>
        <v>#DIV/0!</v>
      </c>
      <c r="G379" s="6"/>
      <c r="H379" s="91" t="e">
        <f t="shared" si="14"/>
        <v>#DIV/0!</v>
      </c>
    </row>
    <row r="380" spans="1:8" ht="31.5" hidden="1">
      <c r="A380" s="31" t="s">
        <v>222</v>
      </c>
      <c r="B380" s="29">
        <v>5528</v>
      </c>
      <c r="C380" s="29" t="s">
        <v>21</v>
      </c>
      <c r="D380" s="6"/>
      <c r="E380" s="6"/>
      <c r="F380" s="106" t="e">
        <f t="shared" si="13"/>
        <v>#DIV/0!</v>
      </c>
      <c r="G380" s="6"/>
      <c r="H380" s="91" t="e">
        <f t="shared" si="14"/>
        <v>#DIV/0!</v>
      </c>
    </row>
    <row r="381" spans="1:8" ht="31.5" hidden="1">
      <c r="A381" s="31" t="s">
        <v>223</v>
      </c>
      <c r="B381" s="29">
        <v>5529</v>
      </c>
      <c r="C381" s="29" t="s">
        <v>21</v>
      </c>
      <c r="D381" s="6"/>
      <c r="E381" s="6"/>
      <c r="F381" s="106" t="e">
        <f t="shared" si="13"/>
        <v>#DIV/0!</v>
      </c>
      <c r="G381" s="6"/>
      <c r="H381" s="91" t="e">
        <f t="shared" si="14"/>
        <v>#DIV/0!</v>
      </c>
    </row>
    <row r="382" spans="1:8" ht="33" customHeight="1">
      <c r="A382" s="22" t="s">
        <v>935</v>
      </c>
      <c r="B382" s="5">
        <v>5600</v>
      </c>
      <c r="C382" s="5" t="s">
        <v>21</v>
      </c>
      <c r="D382" s="121">
        <f>SUM(D384:D401)</f>
        <v>0</v>
      </c>
      <c r="E382" s="121">
        <f>SUM(E384:E401)</f>
        <v>15252.7</v>
      </c>
      <c r="F382" s="106" t="e">
        <f t="shared" si="13"/>
        <v>#DIV/0!</v>
      </c>
      <c r="G382" s="121">
        <f>SUM(G384:G401)</f>
        <v>0</v>
      </c>
      <c r="H382" s="91">
        <f t="shared" si="14"/>
        <v>0</v>
      </c>
    </row>
    <row r="383" spans="1:8" ht="15.75">
      <c r="A383" s="24" t="s">
        <v>19</v>
      </c>
      <c r="B383" s="29"/>
      <c r="C383" s="4"/>
      <c r="D383" s="4"/>
      <c r="E383" s="4"/>
      <c r="F383" s="90"/>
      <c r="G383" s="90"/>
      <c r="H383" s="90"/>
    </row>
    <row r="384" spans="1:8" ht="110.25">
      <c r="A384" s="31" t="s">
        <v>1093</v>
      </c>
      <c r="B384" s="29">
        <v>5611</v>
      </c>
      <c r="C384" s="4" t="s">
        <v>21</v>
      </c>
      <c r="D384" s="6"/>
      <c r="E384" s="6">
        <v>1078.81</v>
      </c>
      <c r="F384" s="106" t="e">
        <f t="shared" si="13"/>
        <v>#DIV/0!</v>
      </c>
      <c r="G384" s="6"/>
      <c r="H384" s="91">
        <f t="shared" si="14"/>
        <v>0</v>
      </c>
    </row>
    <row r="385" spans="1:8" ht="110.25">
      <c r="A385" s="31" t="s">
        <v>1094</v>
      </c>
      <c r="B385" s="29">
        <v>5612</v>
      </c>
      <c r="C385" s="29" t="s">
        <v>21</v>
      </c>
      <c r="D385" s="6"/>
      <c r="E385" s="6">
        <v>964.12</v>
      </c>
      <c r="F385" s="106" t="e">
        <f t="shared" si="13"/>
        <v>#DIV/0!</v>
      </c>
      <c r="G385" s="6"/>
      <c r="H385" s="91">
        <f t="shared" si="14"/>
        <v>0</v>
      </c>
    </row>
    <row r="386" spans="1:8" ht="94.5">
      <c r="A386" s="31" t="s">
        <v>1095</v>
      </c>
      <c r="B386" s="29">
        <v>5613</v>
      </c>
      <c r="C386" s="29" t="s">
        <v>21</v>
      </c>
      <c r="D386" s="6"/>
      <c r="E386" s="6">
        <v>2376.4699999999998</v>
      </c>
      <c r="F386" s="106" t="e">
        <f t="shared" si="13"/>
        <v>#DIV/0!</v>
      </c>
      <c r="G386" s="6"/>
      <c r="H386" s="91">
        <f t="shared" si="14"/>
        <v>0</v>
      </c>
    </row>
    <row r="387" spans="1:8" ht="94.5">
      <c r="A387" s="31" t="s">
        <v>1096</v>
      </c>
      <c r="B387" s="29">
        <v>5614</v>
      </c>
      <c r="C387" s="29" t="s">
        <v>21</v>
      </c>
      <c r="D387" s="6"/>
      <c r="E387" s="6">
        <v>2248.58</v>
      </c>
      <c r="F387" s="106" t="e">
        <f t="shared" si="13"/>
        <v>#DIV/0!</v>
      </c>
      <c r="G387" s="6"/>
      <c r="H387" s="91">
        <f t="shared" si="14"/>
        <v>0</v>
      </c>
    </row>
    <row r="388" spans="1:8" ht="126">
      <c r="A388" s="31" t="s">
        <v>1097</v>
      </c>
      <c r="B388" s="29">
        <v>5615</v>
      </c>
      <c r="C388" s="29" t="s">
        <v>21</v>
      </c>
      <c r="D388" s="6"/>
      <c r="E388" s="6">
        <v>86.08</v>
      </c>
      <c r="F388" s="106" t="e">
        <f t="shared" si="13"/>
        <v>#DIV/0!</v>
      </c>
      <c r="G388" s="6"/>
      <c r="H388" s="91">
        <f t="shared" si="14"/>
        <v>0</v>
      </c>
    </row>
    <row r="389" spans="1:8" ht="31.5">
      <c r="A389" s="31" t="s">
        <v>1098</v>
      </c>
      <c r="B389" s="29">
        <v>5616</v>
      </c>
      <c r="C389" s="29" t="s">
        <v>21</v>
      </c>
      <c r="D389" s="6"/>
      <c r="E389" s="6">
        <v>614.87</v>
      </c>
      <c r="F389" s="106" t="e">
        <f t="shared" si="13"/>
        <v>#DIV/0!</v>
      </c>
      <c r="G389" s="6"/>
      <c r="H389" s="91">
        <f t="shared" si="14"/>
        <v>0</v>
      </c>
    </row>
    <row r="390" spans="1:8" ht="31.5">
      <c r="A390" s="31" t="s">
        <v>1099</v>
      </c>
      <c r="B390" s="29">
        <v>5617</v>
      </c>
      <c r="C390" s="29" t="s">
        <v>21</v>
      </c>
      <c r="D390" s="6"/>
      <c r="E390" s="6">
        <v>1633.64</v>
      </c>
      <c r="F390" s="106" t="e">
        <f t="shared" si="13"/>
        <v>#DIV/0!</v>
      </c>
      <c r="G390" s="6"/>
      <c r="H390" s="91">
        <f t="shared" si="14"/>
        <v>0</v>
      </c>
    </row>
    <row r="391" spans="1:8" ht="47.25">
      <c r="A391" s="31" t="s">
        <v>1100</v>
      </c>
      <c r="B391" s="29">
        <v>5618</v>
      </c>
      <c r="C391" s="29" t="s">
        <v>21</v>
      </c>
      <c r="D391" s="6"/>
      <c r="E391" s="6">
        <v>3272.25</v>
      </c>
      <c r="F391" s="106" t="e">
        <f t="shared" si="13"/>
        <v>#DIV/0!</v>
      </c>
      <c r="G391" s="6"/>
      <c r="H391" s="91">
        <f t="shared" si="14"/>
        <v>0</v>
      </c>
    </row>
    <row r="392" spans="1:8" ht="63">
      <c r="A392" s="31" t="s">
        <v>1101</v>
      </c>
      <c r="B392" s="29">
        <v>5619</v>
      </c>
      <c r="C392" s="29" t="s">
        <v>21</v>
      </c>
      <c r="D392" s="6"/>
      <c r="E392" s="6">
        <v>1551.29</v>
      </c>
      <c r="F392" s="106" t="e">
        <f t="shared" si="13"/>
        <v>#DIV/0!</v>
      </c>
      <c r="G392" s="6"/>
      <c r="H392" s="91">
        <f t="shared" si="14"/>
        <v>0</v>
      </c>
    </row>
    <row r="393" spans="1:8" ht="31.5">
      <c r="A393" s="31" t="s">
        <v>1102</v>
      </c>
      <c r="B393" s="29">
        <v>5621</v>
      </c>
      <c r="C393" s="29" t="s">
        <v>21</v>
      </c>
      <c r="D393" s="6"/>
      <c r="E393" s="6">
        <v>1093.27</v>
      </c>
      <c r="F393" s="106" t="e">
        <f t="shared" si="13"/>
        <v>#DIV/0!</v>
      </c>
      <c r="G393" s="6"/>
      <c r="H393" s="91">
        <f t="shared" si="14"/>
        <v>0</v>
      </c>
    </row>
    <row r="394" spans="1:8" ht="63">
      <c r="A394" s="31" t="s">
        <v>1104</v>
      </c>
      <c r="B394" s="29">
        <v>5622</v>
      </c>
      <c r="C394" s="29" t="s">
        <v>21</v>
      </c>
      <c r="D394" s="6"/>
      <c r="E394" s="6">
        <v>333.32</v>
      </c>
      <c r="F394" s="106" t="e">
        <f t="shared" si="13"/>
        <v>#DIV/0!</v>
      </c>
      <c r="G394" s="6"/>
      <c r="H394" s="91">
        <f t="shared" si="14"/>
        <v>0</v>
      </c>
    </row>
    <row r="395" spans="1:8" ht="31.5" hidden="1">
      <c r="A395" s="31" t="s">
        <v>945</v>
      </c>
      <c r="B395" s="29">
        <v>5623</v>
      </c>
      <c r="C395" s="29" t="s">
        <v>21</v>
      </c>
      <c r="D395" s="6"/>
      <c r="E395" s="6"/>
      <c r="F395" s="106" t="e">
        <f t="shared" si="13"/>
        <v>#DIV/0!</v>
      </c>
      <c r="G395" s="6"/>
      <c r="H395" s="91" t="e">
        <f t="shared" si="14"/>
        <v>#DIV/0!</v>
      </c>
    </row>
    <row r="396" spans="1:8" ht="31.5" hidden="1">
      <c r="A396" s="31" t="s">
        <v>946</v>
      </c>
      <c r="B396" s="29">
        <v>5624</v>
      </c>
      <c r="C396" s="29" t="s">
        <v>21</v>
      </c>
      <c r="D396" s="6"/>
      <c r="E396" s="6"/>
      <c r="F396" s="106" t="e">
        <f t="shared" si="13"/>
        <v>#DIV/0!</v>
      </c>
      <c r="G396" s="6"/>
      <c r="H396" s="91" t="e">
        <f t="shared" si="14"/>
        <v>#DIV/0!</v>
      </c>
    </row>
    <row r="397" spans="1:8" ht="31.5" hidden="1">
      <c r="A397" s="31" t="s">
        <v>947</v>
      </c>
      <c r="B397" s="29">
        <v>5625</v>
      </c>
      <c r="C397" s="29" t="s">
        <v>21</v>
      </c>
      <c r="D397" s="6"/>
      <c r="E397" s="6"/>
      <c r="F397" s="106" t="e">
        <f t="shared" si="13"/>
        <v>#DIV/0!</v>
      </c>
      <c r="G397" s="6"/>
      <c r="H397" s="91" t="e">
        <f t="shared" si="14"/>
        <v>#DIV/0!</v>
      </c>
    </row>
    <row r="398" spans="1:8" ht="31.5" hidden="1">
      <c r="A398" s="31" t="s">
        <v>948</v>
      </c>
      <c r="B398" s="29">
        <v>5626</v>
      </c>
      <c r="C398" s="29" t="s">
        <v>21</v>
      </c>
      <c r="D398" s="6"/>
      <c r="E398" s="6"/>
      <c r="F398" s="106" t="e">
        <f t="shared" si="13"/>
        <v>#DIV/0!</v>
      </c>
      <c r="G398" s="6"/>
      <c r="H398" s="91" t="e">
        <f t="shared" si="14"/>
        <v>#DIV/0!</v>
      </c>
    </row>
    <row r="399" spans="1:8" ht="31.5" hidden="1">
      <c r="A399" s="31" t="s">
        <v>949</v>
      </c>
      <c r="B399" s="29">
        <v>5627</v>
      </c>
      <c r="C399" s="29" t="s">
        <v>21</v>
      </c>
      <c r="D399" s="6"/>
      <c r="E399" s="6"/>
      <c r="F399" s="106" t="e">
        <f t="shared" si="13"/>
        <v>#DIV/0!</v>
      </c>
      <c r="G399" s="6"/>
      <c r="H399" s="91" t="e">
        <f t="shared" si="14"/>
        <v>#DIV/0!</v>
      </c>
    </row>
    <row r="400" spans="1:8" ht="31.5" hidden="1">
      <c r="A400" s="31" t="s">
        <v>950</v>
      </c>
      <c r="B400" s="29">
        <v>5628</v>
      </c>
      <c r="C400" s="29" t="s">
        <v>21</v>
      </c>
      <c r="D400" s="6"/>
      <c r="E400" s="6"/>
      <c r="F400" s="106" t="e">
        <f t="shared" si="13"/>
        <v>#DIV/0!</v>
      </c>
      <c r="G400" s="6"/>
      <c r="H400" s="91" t="e">
        <f t="shared" si="14"/>
        <v>#DIV/0!</v>
      </c>
    </row>
    <row r="401" spans="1:8" ht="31.5" hidden="1">
      <c r="A401" s="31" t="s">
        <v>951</v>
      </c>
      <c r="B401" s="29">
        <v>5629</v>
      </c>
      <c r="C401" s="29" t="s">
        <v>21</v>
      </c>
      <c r="D401" s="6"/>
      <c r="E401" s="6"/>
      <c r="F401" s="106" t="e">
        <f t="shared" si="13"/>
        <v>#DIV/0!</v>
      </c>
      <c r="G401" s="6"/>
      <c r="H401" s="91" t="e">
        <f t="shared" si="14"/>
        <v>#DIV/0!</v>
      </c>
    </row>
    <row r="402" spans="1:8" ht="15.75">
      <c r="A402" s="22" t="s">
        <v>55</v>
      </c>
      <c r="B402" s="5">
        <v>5700</v>
      </c>
      <c r="C402" s="5"/>
      <c r="D402" s="121"/>
      <c r="E402" s="121">
        <f>SUM(E403:E406)</f>
        <v>170714.7</v>
      </c>
      <c r="F402" s="106" t="e">
        <f t="shared" si="13"/>
        <v>#DIV/0!</v>
      </c>
      <c r="G402" s="121">
        <f>SUM(G403:G406)</f>
        <v>0</v>
      </c>
      <c r="H402" s="91">
        <f t="shared" si="14"/>
        <v>0</v>
      </c>
    </row>
    <row r="403" spans="1:8" ht="15.75">
      <c r="A403" s="24" t="s">
        <v>56</v>
      </c>
      <c r="B403" s="29">
        <v>5711</v>
      </c>
      <c r="C403" s="4" t="s">
        <v>21</v>
      </c>
      <c r="D403" s="6"/>
      <c r="E403" s="6">
        <v>36200.1</v>
      </c>
      <c r="F403" s="106" t="e">
        <f t="shared" si="13"/>
        <v>#DIV/0!</v>
      </c>
      <c r="G403" s="6"/>
      <c r="H403" s="91">
        <f t="shared" si="14"/>
        <v>0</v>
      </c>
    </row>
    <row r="404" spans="1:8" ht="15.75">
      <c r="A404" s="24" t="s">
        <v>57</v>
      </c>
      <c r="B404" s="29">
        <v>5712</v>
      </c>
      <c r="C404" s="4" t="s">
        <v>21</v>
      </c>
      <c r="D404" s="6"/>
      <c r="E404" s="6">
        <v>43355.9</v>
      </c>
      <c r="F404" s="106" t="e">
        <f t="shared" si="13"/>
        <v>#DIV/0!</v>
      </c>
      <c r="G404" s="6"/>
      <c r="H404" s="91">
        <f t="shared" si="14"/>
        <v>0</v>
      </c>
    </row>
    <row r="405" spans="1:8" ht="15.75">
      <c r="A405" s="24" t="s">
        <v>58</v>
      </c>
      <c r="B405" s="29">
        <v>5713</v>
      </c>
      <c r="C405" s="4" t="s">
        <v>21</v>
      </c>
      <c r="D405" s="6"/>
      <c r="E405" s="6">
        <v>38195.9</v>
      </c>
      <c r="F405" s="106" t="e">
        <f t="shared" si="13"/>
        <v>#DIV/0!</v>
      </c>
      <c r="G405" s="6"/>
      <c r="H405" s="91">
        <f t="shared" si="14"/>
        <v>0</v>
      </c>
    </row>
    <row r="406" spans="1:8" ht="15.75" customHeight="1">
      <c r="A406" s="24" t="s">
        <v>59</v>
      </c>
      <c r="B406" s="29">
        <v>5714</v>
      </c>
      <c r="C406" s="4" t="s">
        <v>21</v>
      </c>
      <c r="D406" s="6"/>
      <c r="E406" s="6">
        <v>52962.8</v>
      </c>
      <c r="F406" s="106" t="e">
        <f t="shared" si="13"/>
        <v>#DIV/0!</v>
      </c>
      <c r="G406" s="6"/>
      <c r="H406" s="91">
        <f t="shared" si="14"/>
        <v>0</v>
      </c>
    </row>
    <row r="407" spans="1:8" ht="15.75">
      <c r="A407" s="22" t="s">
        <v>60</v>
      </c>
      <c r="B407" s="5"/>
      <c r="C407" s="5"/>
      <c r="D407" s="5"/>
      <c r="E407" s="5"/>
      <c r="F407" s="5"/>
      <c r="G407" s="5"/>
      <c r="H407" s="5"/>
    </row>
    <row r="408" spans="1:8" ht="15.75" customHeight="1">
      <c r="A408" s="24" t="s">
        <v>61</v>
      </c>
      <c r="B408" s="29">
        <v>5810</v>
      </c>
      <c r="C408" s="4" t="s">
        <v>21</v>
      </c>
      <c r="D408" s="6"/>
      <c r="E408" s="6">
        <v>22015</v>
      </c>
      <c r="F408" s="106" t="e">
        <f t="shared" si="13"/>
        <v>#DIV/0!</v>
      </c>
      <c r="G408" s="6"/>
      <c r="H408" s="91">
        <f t="shared" si="14"/>
        <v>0</v>
      </c>
    </row>
    <row r="409" spans="1:8" ht="15.75">
      <c r="A409" s="24" t="s">
        <v>62</v>
      </c>
      <c r="B409" s="29">
        <v>5811</v>
      </c>
      <c r="C409" s="4" t="s">
        <v>21</v>
      </c>
      <c r="D409" s="6"/>
      <c r="E409" s="6"/>
      <c r="F409" s="106" t="e">
        <f t="shared" si="13"/>
        <v>#DIV/0!</v>
      </c>
      <c r="G409" s="6"/>
      <c r="H409" s="91" t="e">
        <f t="shared" si="14"/>
        <v>#DIV/0!</v>
      </c>
    </row>
    <row r="410" spans="1:8" ht="15.75">
      <c r="A410" s="24" t="s">
        <v>63</v>
      </c>
      <c r="B410" s="29">
        <v>5820</v>
      </c>
      <c r="C410" s="4" t="s">
        <v>21</v>
      </c>
      <c r="D410" s="6"/>
      <c r="E410" s="6">
        <v>1701.9</v>
      </c>
      <c r="F410" s="106" t="e">
        <f t="shared" si="13"/>
        <v>#DIV/0!</v>
      </c>
      <c r="G410" s="6"/>
      <c r="H410" s="91">
        <f t="shared" si="14"/>
        <v>0</v>
      </c>
    </row>
    <row r="411" spans="1:8" ht="15.75">
      <c r="A411" s="24" t="s">
        <v>62</v>
      </c>
      <c r="B411" s="29">
        <v>5821</v>
      </c>
      <c r="C411" s="4" t="s">
        <v>21</v>
      </c>
      <c r="D411" s="6"/>
      <c r="E411" s="6"/>
      <c r="F411" s="106" t="e">
        <f t="shared" si="13"/>
        <v>#DIV/0!</v>
      </c>
      <c r="G411" s="6"/>
      <c r="H411" s="91" t="e">
        <f t="shared" si="14"/>
        <v>#DIV/0!</v>
      </c>
    </row>
    <row r="412" spans="1:8" ht="15.75">
      <c r="A412" s="35" t="s">
        <v>64</v>
      </c>
      <c r="B412" s="29">
        <v>5830</v>
      </c>
      <c r="C412" s="4" t="s">
        <v>21</v>
      </c>
      <c r="D412" s="6"/>
      <c r="E412" s="6"/>
      <c r="F412" s="106" t="e">
        <f t="shared" si="13"/>
        <v>#DIV/0!</v>
      </c>
      <c r="G412" s="6"/>
      <c r="H412" s="91" t="e">
        <f t="shared" si="14"/>
        <v>#DIV/0!</v>
      </c>
    </row>
    <row r="413" spans="1:8" ht="15.75">
      <c r="A413" s="22" t="s">
        <v>65</v>
      </c>
      <c r="B413" s="5"/>
      <c r="C413" s="5"/>
      <c r="D413" s="5"/>
      <c r="E413" s="5"/>
      <c r="F413" s="5"/>
      <c r="G413" s="5"/>
      <c r="H413" s="5"/>
    </row>
    <row r="414" spans="1:8" ht="15.75">
      <c r="A414" s="69" t="s">
        <v>66</v>
      </c>
      <c r="B414" s="29">
        <v>6100</v>
      </c>
      <c r="C414" s="32" t="s">
        <v>27</v>
      </c>
      <c r="D414" s="6"/>
      <c r="E414" s="6">
        <v>275.5</v>
      </c>
      <c r="F414" s="106" t="e">
        <f t="shared" si="13"/>
        <v>#DIV/0!</v>
      </c>
      <c r="G414" s="6"/>
      <c r="H414" s="91">
        <f t="shared" si="14"/>
        <v>0</v>
      </c>
    </row>
    <row r="415" spans="1:8" ht="49.5" customHeight="1">
      <c r="A415" s="130" t="s">
        <v>1013</v>
      </c>
      <c r="B415" s="29">
        <v>6110</v>
      </c>
      <c r="C415" s="32" t="s">
        <v>21</v>
      </c>
      <c r="D415" s="6"/>
      <c r="E415" s="6">
        <v>6</v>
      </c>
      <c r="F415" s="106" t="e">
        <f t="shared" si="13"/>
        <v>#DIV/0!</v>
      </c>
      <c r="G415" s="6"/>
      <c r="H415" s="91">
        <f t="shared" si="14"/>
        <v>0</v>
      </c>
    </row>
    <row r="416" spans="1:8" ht="64.5" customHeight="1">
      <c r="A416" s="131" t="s">
        <v>1014</v>
      </c>
      <c r="B416" s="29">
        <v>6120</v>
      </c>
      <c r="C416" s="32" t="s">
        <v>21</v>
      </c>
      <c r="D416" s="6"/>
      <c r="E416" s="6">
        <v>30</v>
      </c>
      <c r="F416" s="106" t="e">
        <f t="shared" si="13"/>
        <v>#DIV/0!</v>
      </c>
      <c r="G416" s="6"/>
      <c r="H416" s="91">
        <f t="shared" si="14"/>
        <v>0</v>
      </c>
    </row>
    <row r="417" spans="1:8" ht="15.75">
      <c r="A417" s="124" t="s">
        <v>160</v>
      </c>
      <c r="B417" s="29">
        <v>6130</v>
      </c>
      <c r="C417" s="32" t="s">
        <v>21</v>
      </c>
      <c r="D417" s="6"/>
      <c r="E417" s="6">
        <v>144.69999999999999</v>
      </c>
      <c r="F417" s="106" t="e">
        <f t="shared" si="13"/>
        <v>#DIV/0!</v>
      </c>
      <c r="G417" s="6"/>
      <c r="H417" s="91">
        <f t="shared" si="14"/>
        <v>0</v>
      </c>
    </row>
    <row r="418" spans="1:8" ht="16.5" customHeight="1">
      <c r="A418" s="125" t="s">
        <v>1015</v>
      </c>
      <c r="B418" s="29">
        <v>6140</v>
      </c>
      <c r="C418" s="32" t="s">
        <v>21</v>
      </c>
      <c r="D418" s="6"/>
      <c r="E418" s="6">
        <v>100.8</v>
      </c>
      <c r="F418" s="106" t="e">
        <f t="shared" si="13"/>
        <v>#DIV/0!</v>
      </c>
      <c r="G418" s="6"/>
      <c r="H418" s="91">
        <f t="shared" si="14"/>
        <v>0</v>
      </c>
    </row>
    <row r="419" spans="1:8" ht="15.75">
      <c r="A419" s="69" t="s">
        <v>234</v>
      </c>
      <c r="B419" s="29">
        <v>6200</v>
      </c>
      <c r="C419" s="32" t="s">
        <v>21</v>
      </c>
      <c r="D419" s="6"/>
      <c r="E419" s="6">
        <v>372.75</v>
      </c>
      <c r="F419" s="106" t="e">
        <f t="shared" si="13"/>
        <v>#DIV/0!</v>
      </c>
      <c r="G419" s="6"/>
      <c r="H419" s="91">
        <f t="shared" si="14"/>
        <v>0</v>
      </c>
    </row>
    <row r="420" spans="1:8" ht="18" customHeight="1">
      <c r="A420" s="132" t="s">
        <v>1016</v>
      </c>
      <c r="B420" s="29">
        <v>6210</v>
      </c>
      <c r="C420" s="32" t="s">
        <v>21</v>
      </c>
      <c r="D420" s="6"/>
      <c r="E420" s="6">
        <v>6</v>
      </c>
      <c r="F420" s="106" t="e">
        <f t="shared" si="13"/>
        <v>#DIV/0!</v>
      </c>
      <c r="G420" s="6"/>
      <c r="H420" s="91">
        <f t="shared" si="14"/>
        <v>0</v>
      </c>
    </row>
    <row r="421" spans="1:8" ht="34.5" customHeight="1">
      <c r="A421" s="132" t="s">
        <v>1017</v>
      </c>
      <c r="B421" s="29">
        <v>6220</v>
      </c>
      <c r="C421" s="32" t="s">
        <v>21</v>
      </c>
      <c r="D421" s="6"/>
      <c r="E421" s="6">
        <v>31</v>
      </c>
      <c r="F421" s="106" t="e">
        <f t="shared" si="13"/>
        <v>#DIV/0!</v>
      </c>
      <c r="G421" s="6"/>
      <c r="H421" s="91">
        <f t="shared" si="14"/>
        <v>0</v>
      </c>
    </row>
    <row r="422" spans="1:8" ht="15.75">
      <c r="A422" s="124" t="s">
        <v>199</v>
      </c>
      <c r="B422" s="29">
        <v>6230</v>
      </c>
      <c r="C422" s="32" t="s">
        <v>21</v>
      </c>
      <c r="D422" s="6"/>
      <c r="E422" s="6">
        <v>235.25</v>
      </c>
      <c r="F422" s="106" t="e">
        <f t="shared" si="13"/>
        <v>#DIV/0!</v>
      </c>
      <c r="G422" s="6"/>
      <c r="H422" s="91">
        <f t="shared" si="14"/>
        <v>0</v>
      </c>
    </row>
    <row r="423" spans="1:8" ht="15.75">
      <c r="A423" s="125" t="s">
        <v>1018</v>
      </c>
      <c r="B423" s="29">
        <v>6240</v>
      </c>
      <c r="C423" s="32" t="s">
        <v>21</v>
      </c>
      <c r="D423" s="6"/>
      <c r="E423" s="6">
        <v>106.5</v>
      </c>
      <c r="F423" s="106" t="e">
        <f t="shared" si="13"/>
        <v>#DIV/0!</v>
      </c>
      <c r="G423" s="6"/>
      <c r="H423" s="91">
        <f t="shared" si="14"/>
        <v>0</v>
      </c>
    </row>
    <row r="424" spans="1:8" ht="31.5">
      <c r="A424" s="124" t="s">
        <v>67</v>
      </c>
      <c r="B424" s="29">
        <v>6300</v>
      </c>
      <c r="C424" s="32" t="s">
        <v>30</v>
      </c>
      <c r="D424" s="6"/>
      <c r="E424" s="6">
        <v>28.75</v>
      </c>
      <c r="F424" s="106" t="e">
        <f t="shared" si="13"/>
        <v>#DIV/0!</v>
      </c>
      <c r="G424" s="6"/>
      <c r="H424" s="91">
        <f t="shared" si="14"/>
        <v>0</v>
      </c>
    </row>
    <row r="425" spans="1:8" ht="31.5">
      <c r="A425" s="125" t="s">
        <v>1019</v>
      </c>
      <c r="B425" s="29">
        <v>6310</v>
      </c>
      <c r="C425" s="32" t="s">
        <v>21</v>
      </c>
      <c r="D425" s="6"/>
      <c r="E425" s="6">
        <v>79.62</v>
      </c>
      <c r="F425" s="106" t="e">
        <f t="shared" si="13"/>
        <v>#DIV/0!</v>
      </c>
      <c r="G425" s="6"/>
      <c r="H425" s="91">
        <f t="shared" si="14"/>
        <v>0</v>
      </c>
    </row>
    <row r="426" spans="1:8" ht="15.75">
      <c r="A426" s="125" t="s">
        <v>1020</v>
      </c>
      <c r="B426" s="29">
        <v>6400</v>
      </c>
      <c r="C426" s="32" t="s">
        <v>21</v>
      </c>
      <c r="D426" s="6"/>
      <c r="E426" s="6">
        <v>97732.1</v>
      </c>
      <c r="F426" s="106" t="e">
        <f t="shared" si="13"/>
        <v>#DIV/0!</v>
      </c>
      <c r="G426" s="6"/>
      <c r="H426" s="91">
        <f t="shared" si="14"/>
        <v>0</v>
      </c>
    </row>
    <row r="427" spans="1:8" ht="15.75">
      <c r="A427" s="125" t="s">
        <v>1021</v>
      </c>
      <c r="B427" s="29">
        <v>6410</v>
      </c>
      <c r="C427" s="32" t="s">
        <v>21</v>
      </c>
      <c r="D427" s="6"/>
      <c r="E427" s="6">
        <v>4930.8</v>
      </c>
      <c r="F427" s="106" t="e">
        <f t="shared" si="13"/>
        <v>#DIV/0!</v>
      </c>
      <c r="G427" s="6"/>
      <c r="H427" s="91">
        <f t="shared" si="14"/>
        <v>0</v>
      </c>
    </row>
    <row r="428" spans="1:8" ht="31.5">
      <c r="A428" s="125" t="s">
        <v>1022</v>
      </c>
      <c r="B428" s="29">
        <v>6420</v>
      </c>
      <c r="C428" s="32" t="s">
        <v>21</v>
      </c>
      <c r="D428" s="6"/>
      <c r="E428" s="6">
        <v>6311.8</v>
      </c>
      <c r="F428" s="106" t="e">
        <f t="shared" si="13"/>
        <v>#DIV/0!</v>
      </c>
      <c r="G428" s="6"/>
      <c r="H428" s="91">
        <f t="shared" si="14"/>
        <v>0</v>
      </c>
    </row>
    <row r="429" spans="1:8" ht="15.75">
      <c r="A429" s="125" t="s">
        <v>1023</v>
      </c>
      <c r="B429" s="29">
        <v>6430</v>
      </c>
      <c r="C429" s="32" t="s">
        <v>21</v>
      </c>
      <c r="D429" s="6"/>
      <c r="E429" s="6">
        <v>63735.3</v>
      </c>
      <c r="F429" s="106" t="e">
        <f t="shared" si="13"/>
        <v>#DIV/0!</v>
      </c>
      <c r="G429" s="6"/>
      <c r="H429" s="91">
        <f t="shared" si="14"/>
        <v>0</v>
      </c>
    </row>
    <row r="430" spans="1:8" ht="15.75">
      <c r="A430" s="125" t="s">
        <v>1024</v>
      </c>
      <c r="B430" s="29">
        <v>6440</v>
      </c>
      <c r="C430" s="32" t="s">
        <v>21</v>
      </c>
      <c r="D430" s="6"/>
      <c r="E430" s="6">
        <v>27685.03</v>
      </c>
      <c r="F430" s="106" t="e">
        <f t="shared" si="13"/>
        <v>#DIV/0!</v>
      </c>
      <c r="G430" s="6"/>
      <c r="H430" s="91">
        <f t="shared" si="14"/>
        <v>0</v>
      </c>
    </row>
    <row r="431" spans="1:8" ht="15.75">
      <c r="A431" s="22" t="s">
        <v>68</v>
      </c>
      <c r="B431" s="5"/>
      <c r="C431" s="5"/>
      <c r="D431" s="5"/>
      <c r="E431" s="5"/>
      <c r="F431" s="5"/>
      <c r="G431" s="5"/>
      <c r="H431" s="5"/>
    </row>
    <row r="432" spans="1:8" ht="31.5">
      <c r="A432" s="24" t="s">
        <v>69</v>
      </c>
      <c r="B432" s="29">
        <v>7110</v>
      </c>
      <c r="C432" s="138" t="s">
        <v>1111</v>
      </c>
      <c r="D432" s="6"/>
      <c r="E432" s="6" t="s">
        <v>1110</v>
      </c>
      <c r="F432" s="106" t="e">
        <f t="shared" ref="F432:F454" si="15">E432/D432</f>
        <v>#VALUE!</v>
      </c>
      <c r="G432" s="6"/>
      <c r="H432" s="91" t="e">
        <f t="shared" ref="H432:H454" si="16">G432/E432</f>
        <v>#VALUE!</v>
      </c>
    </row>
    <row r="433" spans="1:8" ht="31.5">
      <c r="A433" s="24" t="s">
        <v>70</v>
      </c>
      <c r="B433" s="29">
        <v>7120</v>
      </c>
      <c r="C433" s="138" t="s">
        <v>1111</v>
      </c>
      <c r="D433" s="6"/>
      <c r="E433" s="6" t="s">
        <v>1108</v>
      </c>
      <c r="F433" s="106" t="e">
        <f t="shared" si="15"/>
        <v>#VALUE!</v>
      </c>
      <c r="G433" s="6"/>
      <c r="H433" s="91" t="e">
        <f t="shared" si="16"/>
        <v>#VALUE!</v>
      </c>
    </row>
    <row r="434" spans="1:8" ht="31.5">
      <c r="A434" s="24" t="s">
        <v>71</v>
      </c>
      <c r="B434" s="29">
        <v>7200</v>
      </c>
      <c r="C434" s="4" t="s">
        <v>30</v>
      </c>
      <c r="D434" s="6"/>
      <c r="E434" s="6">
        <v>105474.2</v>
      </c>
      <c r="F434" s="106" t="e">
        <f t="shared" si="15"/>
        <v>#DIV/0!</v>
      </c>
      <c r="G434" s="6"/>
      <c r="H434" s="91">
        <f t="shared" si="16"/>
        <v>0</v>
      </c>
    </row>
    <row r="435" spans="1:8" ht="15.75">
      <c r="A435" s="24" t="s">
        <v>19</v>
      </c>
      <c r="B435" s="29"/>
      <c r="C435" s="4"/>
      <c r="D435" s="4"/>
      <c r="E435" s="4"/>
      <c r="F435" s="90"/>
      <c r="G435" s="90"/>
      <c r="H435" s="90"/>
    </row>
    <row r="436" spans="1:8" ht="15.75">
      <c r="A436" s="24" t="s">
        <v>72</v>
      </c>
      <c r="B436" s="29">
        <v>7210</v>
      </c>
      <c r="C436" s="4" t="s">
        <v>73</v>
      </c>
      <c r="D436" s="6"/>
      <c r="E436" s="6">
        <v>45.4</v>
      </c>
      <c r="F436" s="106" t="e">
        <f t="shared" si="15"/>
        <v>#DIV/0!</v>
      </c>
      <c r="G436" s="6"/>
      <c r="H436" s="91">
        <f t="shared" si="16"/>
        <v>0</v>
      </c>
    </row>
    <row r="437" spans="1:8" ht="15.75">
      <c r="A437" s="24" t="s">
        <v>74</v>
      </c>
      <c r="B437" s="29">
        <v>7220</v>
      </c>
      <c r="C437" s="4" t="s">
        <v>73</v>
      </c>
      <c r="D437" s="6"/>
      <c r="E437" s="6">
        <v>71.3</v>
      </c>
      <c r="F437" s="106" t="e">
        <f t="shared" si="15"/>
        <v>#DIV/0!</v>
      </c>
      <c r="G437" s="6"/>
      <c r="H437" s="91">
        <f t="shared" si="16"/>
        <v>0</v>
      </c>
    </row>
    <row r="438" spans="1:8" ht="31.5">
      <c r="A438" s="24" t="s">
        <v>75</v>
      </c>
      <c r="B438" s="29">
        <v>7300</v>
      </c>
      <c r="C438" s="4" t="s">
        <v>30</v>
      </c>
      <c r="D438" s="6"/>
      <c r="E438" s="6" t="s">
        <v>164</v>
      </c>
      <c r="F438" s="106" t="e">
        <f t="shared" si="15"/>
        <v>#VALUE!</v>
      </c>
      <c r="G438" s="6"/>
      <c r="H438" s="91" t="e">
        <f t="shared" si="16"/>
        <v>#VALUE!</v>
      </c>
    </row>
    <row r="439" spans="1:8" ht="31.5">
      <c r="A439" s="125" t="s">
        <v>1025</v>
      </c>
      <c r="B439" s="129">
        <v>7400</v>
      </c>
      <c r="C439" s="129" t="s">
        <v>1026</v>
      </c>
      <c r="D439" s="6"/>
      <c r="E439" s="6">
        <v>79847.5</v>
      </c>
      <c r="F439" s="106" t="e">
        <f t="shared" si="15"/>
        <v>#DIV/0!</v>
      </c>
      <c r="G439" s="6"/>
      <c r="H439" s="91">
        <f t="shared" si="16"/>
        <v>0</v>
      </c>
    </row>
    <row r="440" spans="1:8" ht="15.75">
      <c r="A440" s="125" t="s">
        <v>19</v>
      </c>
      <c r="B440" s="129"/>
      <c r="C440" s="129"/>
      <c r="D440" s="30"/>
      <c r="E440" s="30"/>
      <c r="F440" s="128"/>
      <c r="G440" s="30"/>
      <c r="H440" s="30"/>
    </row>
    <row r="441" spans="1:8" ht="15.75">
      <c r="A441" s="125" t="s">
        <v>1027</v>
      </c>
      <c r="B441" s="129">
        <v>7410</v>
      </c>
      <c r="C441" s="129" t="s">
        <v>21</v>
      </c>
      <c r="D441" s="6"/>
      <c r="E441" s="6">
        <v>8729.5</v>
      </c>
      <c r="F441" s="106" t="e">
        <f t="shared" si="15"/>
        <v>#DIV/0!</v>
      </c>
      <c r="G441" s="6"/>
      <c r="H441" s="91">
        <f t="shared" si="16"/>
        <v>0</v>
      </c>
    </row>
    <row r="442" spans="1:8" ht="15.75">
      <c r="A442" s="125" t="s">
        <v>23</v>
      </c>
      <c r="B442" s="129"/>
      <c r="C442" s="129"/>
      <c r="D442" s="30"/>
      <c r="E442" s="30"/>
      <c r="F442" s="128"/>
      <c r="G442" s="30"/>
      <c r="H442" s="30"/>
    </row>
    <row r="443" spans="1:8" ht="31.5">
      <c r="A443" s="125" t="s">
        <v>1028</v>
      </c>
      <c r="B443" s="129">
        <v>7411</v>
      </c>
      <c r="C443" s="129" t="s">
        <v>21</v>
      </c>
      <c r="D443" s="6"/>
      <c r="E443" s="6">
        <v>8729.5</v>
      </c>
      <c r="F443" s="106" t="e">
        <f t="shared" si="15"/>
        <v>#DIV/0!</v>
      </c>
      <c r="G443" s="6"/>
      <c r="H443" s="91">
        <f t="shared" si="16"/>
        <v>0</v>
      </c>
    </row>
    <row r="444" spans="1:8" ht="15.75">
      <c r="A444" s="125" t="s">
        <v>1029</v>
      </c>
      <c r="B444" s="129">
        <v>7420</v>
      </c>
      <c r="C444" s="129" t="s">
        <v>21</v>
      </c>
      <c r="D444" s="6"/>
      <c r="E444" s="6">
        <v>71118</v>
      </c>
      <c r="F444" s="106" t="e">
        <f t="shared" si="15"/>
        <v>#DIV/0!</v>
      </c>
      <c r="G444" s="6"/>
      <c r="H444" s="91">
        <f t="shared" si="16"/>
        <v>0</v>
      </c>
    </row>
    <row r="445" spans="1:8" ht="15.75">
      <c r="A445" s="125" t="s">
        <v>23</v>
      </c>
      <c r="B445" s="129"/>
      <c r="C445" s="129"/>
      <c r="D445" s="30"/>
      <c r="E445" s="30"/>
      <c r="F445" s="128"/>
      <c r="G445" s="30"/>
      <c r="H445" s="30"/>
    </row>
    <row r="446" spans="1:8" ht="31.5">
      <c r="A446" s="125" t="s">
        <v>1030</v>
      </c>
      <c r="B446" s="129">
        <v>7421</v>
      </c>
      <c r="C446" s="129" t="s">
        <v>21</v>
      </c>
      <c r="D446" s="6"/>
      <c r="E446" s="6">
        <v>71118</v>
      </c>
      <c r="F446" s="106" t="e">
        <f t="shared" si="15"/>
        <v>#DIV/0!</v>
      </c>
      <c r="G446" s="6"/>
      <c r="H446" s="91">
        <f t="shared" si="16"/>
        <v>0</v>
      </c>
    </row>
    <row r="447" spans="1:8" ht="31.5">
      <c r="A447" s="125" t="s">
        <v>1031</v>
      </c>
      <c r="B447" s="129">
        <v>7430</v>
      </c>
      <c r="C447" s="129" t="s">
        <v>21</v>
      </c>
      <c r="D447" s="6" t="s">
        <v>164</v>
      </c>
      <c r="E447" s="6" t="s">
        <v>164</v>
      </c>
      <c r="F447" s="106" t="e">
        <f t="shared" si="15"/>
        <v>#VALUE!</v>
      </c>
      <c r="G447" s="6"/>
      <c r="H447" s="91" t="e">
        <f t="shared" si="16"/>
        <v>#VALUE!</v>
      </c>
    </row>
    <row r="448" spans="1:8" ht="15.75">
      <c r="A448" s="125" t="s">
        <v>19</v>
      </c>
      <c r="B448" s="129"/>
      <c r="C448" s="129"/>
      <c r="D448" s="30"/>
      <c r="E448" s="30"/>
      <c r="F448" s="128"/>
      <c r="G448" s="30"/>
      <c r="H448" s="30"/>
    </row>
    <row r="449" spans="1:8" ht="31.5">
      <c r="A449" s="125" t="s">
        <v>1032</v>
      </c>
      <c r="B449" s="129">
        <v>7431</v>
      </c>
      <c r="C449" s="129" t="s">
        <v>21</v>
      </c>
      <c r="D449" s="6" t="s">
        <v>164</v>
      </c>
      <c r="E449" s="6" t="s">
        <v>164</v>
      </c>
      <c r="F449" s="106" t="e">
        <f t="shared" si="15"/>
        <v>#VALUE!</v>
      </c>
      <c r="G449" s="6"/>
      <c r="H449" s="91" t="e">
        <f t="shared" si="16"/>
        <v>#VALUE!</v>
      </c>
    </row>
    <row r="450" spans="1:8" ht="31.5">
      <c r="A450" s="125" t="s">
        <v>1033</v>
      </c>
      <c r="B450" s="129">
        <v>7432</v>
      </c>
      <c r="C450" s="129" t="s">
        <v>21</v>
      </c>
      <c r="D450" s="6" t="s">
        <v>164</v>
      </c>
      <c r="E450" s="6" t="s">
        <v>164</v>
      </c>
      <c r="F450" s="106" t="e">
        <f t="shared" si="15"/>
        <v>#VALUE!</v>
      </c>
      <c r="G450" s="6"/>
      <c r="H450" s="91" t="e">
        <f t="shared" si="16"/>
        <v>#VALUE!</v>
      </c>
    </row>
    <row r="451" spans="1:8" ht="31.5">
      <c r="A451" s="125" t="s">
        <v>1034</v>
      </c>
      <c r="B451" s="129">
        <v>7500</v>
      </c>
      <c r="C451" s="129" t="s">
        <v>21</v>
      </c>
      <c r="D451" s="6" t="s">
        <v>164</v>
      </c>
      <c r="E451" s="6" t="s">
        <v>164</v>
      </c>
      <c r="F451" s="106" t="e">
        <f t="shared" si="15"/>
        <v>#VALUE!</v>
      </c>
      <c r="G451" s="6"/>
      <c r="H451" s="91" t="e">
        <f t="shared" si="16"/>
        <v>#VALUE!</v>
      </c>
    </row>
    <row r="452" spans="1:8" ht="15.75">
      <c r="A452" s="125" t="s">
        <v>19</v>
      </c>
      <c r="B452" s="129"/>
      <c r="C452" s="129"/>
      <c r="D452" s="30"/>
      <c r="E452" s="30"/>
      <c r="F452" s="128"/>
      <c r="G452" s="30"/>
      <c r="H452" s="30"/>
    </row>
    <row r="453" spans="1:8" ht="15.75">
      <c r="A453" s="125" t="s">
        <v>1027</v>
      </c>
      <c r="B453" s="129">
        <v>7510</v>
      </c>
      <c r="C453" s="129" t="s">
        <v>21</v>
      </c>
      <c r="D453" s="6" t="s">
        <v>164</v>
      </c>
      <c r="E453" s="6" t="s">
        <v>164</v>
      </c>
      <c r="F453" s="106" t="e">
        <f t="shared" si="15"/>
        <v>#VALUE!</v>
      </c>
      <c r="G453" s="6"/>
      <c r="H453" s="91" t="e">
        <f t="shared" si="16"/>
        <v>#VALUE!</v>
      </c>
    </row>
    <row r="454" spans="1:8" ht="15.75">
      <c r="A454" s="125" t="s">
        <v>1029</v>
      </c>
      <c r="B454" s="129">
        <v>7520</v>
      </c>
      <c r="C454" s="129" t="s">
        <v>21</v>
      </c>
      <c r="D454" s="6" t="s">
        <v>164</v>
      </c>
      <c r="E454" s="6" t="s">
        <v>164</v>
      </c>
      <c r="F454" s="106" t="e">
        <f t="shared" si="15"/>
        <v>#VALUE!</v>
      </c>
      <c r="G454" s="6"/>
      <c r="H454" s="91" t="e">
        <f t="shared" si="16"/>
        <v>#VALUE!</v>
      </c>
    </row>
    <row r="455" spans="1:8" ht="15.75">
      <c r="A455" s="28" t="s">
        <v>158</v>
      </c>
      <c r="B455" s="5"/>
      <c r="C455" s="5"/>
      <c r="D455" s="5"/>
      <c r="E455" s="5"/>
      <c r="F455" s="5"/>
      <c r="G455" s="5"/>
      <c r="H455" s="5"/>
    </row>
    <row r="456" spans="1:8" ht="78.75">
      <c r="A456" s="31" t="s">
        <v>1116</v>
      </c>
      <c r="B456" s="6"/>
      <c r="C456" s="6"/>
      <c r="D456" s="6"/>
      <c r="E456" s="6">
        <f>'[1]1 часть. Услуги 2017'!$LE$12</f>
        <v>92.9</v>
      </c>
      <c r="F456" s="106" t="e">
        <f t="shared" ref="F456:F458" si="17">E456/D456</f>
        <v>#DIV/0!</v>
      </c>
      <c r="G456" s="6"/>
      <c r="H456" s="91">
        <f t="shared" ref="H456:H458" si="18">G456/E456</f>
        <v>0</v>
      </c>
    </row>
    <row r="457" spans="1:8" ht="15.75">
      <c r="A457" s="31"/>
      <c r="B457" s="6"/>
      <c r="C457" s="6"/>
      <c r="D457" s="6"/>
      <c r="E457" s="6"/>
      <c r="F457" s="106" t="e">
        <f t="shared" si="17"/>
        <v>#DIV/0!</v>
      </c>
      <c r="G457" s="6"/>
      <c r="H457" s="91" t="e">
        <f t="shared" si="18"/>
        <v>#DIV/0!</v>
      </c>
    </row>
    <row r="458" spans="1:8" ht="15.75">
      <c r="A458" s="31"/>
      <c r="B458" s="6"/>
      <c r="C458" s="6"/>
      <c r="D458" s="6"/>
      <c r="E458" s="6"/>
      <c r="F458" s="106" t="e">
        <f t="shared" si="17"/>
        <v>#DIV/0!</v>
      </c>
      <c r="G458" s="6"/>
      <c r="H458" s="91" t="e">
        <f t="shared" si="18"/>
        <v>#DIV/0!</v>
      </c>
    </row>
    <row r="459" spans="1:8" ht="15.75">
      <c r="A459" s="16" t="s">
        <v>200</v>
      </c>
    </row>
    <row r="460" spans="1:8" ht="15.75">
      <c r="A460" s="116"/>
    </row>
    <row r="461" spans="1:8" ht="15.75">
      <c r="A461" s="117"/>
    </row>
    <row r="462" spans="1:8" ht="15.75">
      <c r="A462" s="111"/>
    </row>
    <row r="463" spans="1:8" ht="15.75">
      <c r="A463" s="2" t="s">
        <v>76</v>
      </c>
    </row>
    <row r="464" spans="1:8" ht="15.75">
      <c r="A464" s="144" t="s">
        <v>1113</v>
      </c>
      <c r="B464" s="144"/>
      <c r="C464" s="144"/>
      <c r="D464" s="144"/>
    </row>
    <row r="465" spans="1:4" ht="15.75">
      <c r="A465" s="144" t="s">
        <v>201</v>
      </c>
      <c r="B465" s="144"/>
      <c r="C465" s="144"/>
      <c r="D465" s="144"/>
    </row>
    <row r="466" spans="1:4" ht="15.75">
      <c r="A466" s="2"/>
    </row>
    <row r="467" spans="1:4" ht="15.75">
      <c r="A467" s="2" t="s">
        <v>77</v>
      </c>
    </row>
    <row r="468" spans="1:4" ht="15.75">
      <c r="A468" s="144" t="s">
        <v>1114</v>
      </c>
      <c r="B468" s="144"/>
      <c r="C468" s="144"/>
      <c r="D468" s="144"/>
    </row>
    <row r="469" spans="1:4" ht="15.75">
      <c r="A469" s="144" t="s">
        <v>202</v>
      </c>
      <c r="B469" s="144"/>
      <c r="C469" s="144"/>
      <c r="D469" s="144"/>
    </row>
  </sheetData>
  <mergeCells count="18">
    <mergeCell ref="A2:H2"/>
    <mergeCell ref="A3:H3"/>
    <mergeCell ref="A4:H4"/>
    <mergeCell ref="A5:H5"/>
    <mergeCell ref="A6:H6"/>
    <mergeCell ref="A464:D464"/>
    <mergeCell ref="A465:D465"/>
    <mergeCell ref="A468:D468"/>
    <mergeCell ref="A469:D469"/>
    <mergeCell ref="A7:H7"/>
    <mergeCell ref="A8:H8"/>
    <mergeCell ref="A9:H9"/>
    <mergeCell ref="A11:A13"/>
    <mergeCell ref="C11:C13"/>
    <mergeCell ref="D11:H11"/>
    <mergeCell ref="E12:F12"/>
    <mergeCell ref="G12:H12"/>
    <mergeCell ref="B11:B13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8"/>
  <sheetViews>
    <sheetView view="pageBreakPreview" topLeftCell="B1" zoomScale="80" zoomScaleNormal="85" zoomScaleSheetLayoutView="80" workbookViewId="0">
      <pane ySplit="11" topLeftCell="A607" activePane="bottomLeft" state="frozen"/>
      <selection pane="bottomLeft" activeCell="J622" sqref="J622"/>
    </sheetView>
  </sheetViews>
  <sheetFormatPr defaultRowHeight="15"/>
  <cols>
    <col min="1" max="1" width="56" customWidth="1"/>
    <col min="2" max="2" width="11.42578125" customWidth="1"/>
    <col min="3" max="3" width="35.7109375" customWidth="1"/>
    <col min="4" max="4" width="9.140625" style="15"/>
    <col min="5" max="5" width="9.140625" style="51"/>
    <col min="6" max="6" width="12.7109375" hidden="1" customWidth="1"/>
    <col min="7" max="7" width="12.42578125" customWidth="1"/>
    <col min="8" max="8" width="11.42578125" customWidth="1"/>
  </cols>
  <sheetData>
    <row r="1" spans="1:14" ht="15.75">
      <c r="G1" s="3"/>
      <c r="H1" s="107" t="s">
        <v>79</v>
      </c>
    </row>
    <row r="2" spans="1:14" ht="15.75">
      <c r="A2" s="144" t="s">
        <v>80</v>
      </c>
      <c r="B2" s="144"/>
      <c r="C2" s="144"/>
      <c r="D2" s="144"/>
      <c r="E2" s="144"/>
      <c r="F2" s="144"/>
      <c r="G2" s="144"/>
      <c r="H2" s="144"/>
    </row>
    <row r="3" spans="1:14" ht="15.75">
      <c r="A3" s="144" t="s">
        <v>81</v>
      </c>
      <c r="B3" s="144"/>
      <c r="C3" s="144"/>
      <c r="D3" s="144"/>
      <c r="E3" s="144"/>
      <c r="F3" s="144"/>
      <c r="G3" s="144"/>
      <c r="H3" s="144"/>
    </row>
    <row r="4" spans="1:14" ht="15.75">
      <c r="A4" s="147" t="s">
        <v>1107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5.75">
      <c r="A5" s="144" t="s">
        <v>3</v>
      </c>
      <c r="B5" s="144"/>
      <c r="C5" s="144"/>
      <c r="D5" s="144"/>
      <c r="E5" s="144"/>
      <c r="F5" s="144"/>
      <c r="G5" s="144"/>
      <c r="H5" s="144"/>
    </row>
    <row r="6" spans="1:14" ht="15.75">
      <c r="A6" s="147" t="s">
        <v>1056</v>
      </c>
      <c r="B6" s="147"/>
      <c r="C6" s="147"/>
      <c r="D6" s="147"/>
      <c r="E6" s="147"/>
      <c r="F6" s="147"/>
      <c r="G6" s="147"/>
      <c r="H6" s="147"/>
    </row>
    <row r="7" spans="1:14" ht="15.75">
      <c r="A7" s="144" t="s">
        <v>4</v>
      </c>
      <c r="B7" s="144"/>
      <c r="C7" s="144"/>
      <c r="D7" s="144"/>
      <c r="E7" s="144"/>
      <c r="F7" s="144"/>
      <c r="G7" s="144"/>
      <c r="H7" s="144"/>
    </row>
    <row r="8" spans="1:14" ht="15.75">
      <c r="A8" s="66"/>
    </row>
    <row r="9" spans="1:14" ht="15.75" customHeight="1">
      <c r="A9" s="149" t="s">
        <v>82</v>
      </c>
      <c r="B9" s="149"/>
      <c r="C9" s="149" t="s">
        <v>83</v>
      </c>
      <c r="D9" s="153" t="s">
        <v>84</v>
      </c>
      <c r="E9" s="154" t="s">
        <v>85</v>
      </c>
      <c r="F9" s="153" t="s">
        <v>86</v>
      </c>
      <c r="G9" s="153"/>
      <c r="H9" s="153"/>
    </row>
    <row r="10" spans="1:14" ht="63.75" customHeight="1">
      <c r="A10" s="149"/>
      <c r="B10" s="149"/>
      <c r="C10" s="149"/>
      <c r="D10" s="153"/>
      <c r="E10" s="154"/>
      <c r="F10" s="68" t="s">
        <v>87</v>
      </c>
      <c r="G10" s="68" t="s">
        <v>88</v>
      </c>
      <c r="H10" s="68" t="s">
        <v>187</v>
      </c>
    </row>
    <row r="11" spans="1:14" ht="15.75" customHeight="1">
      <c r="A11" s="149">
        <v>1</v>
      </c>
      <c r="B11" s="149"/>
      <c r="C11" s="68">
        <v>2</v>
      </c>
      <c r="D11" s="74">
        <v>3</v>
      </c>
      <c r="E11" s="52" t="s">
        <v>238</v>
      </c>
      <c r="F11" s="68">
        <v>5</v>
      </c>
      <c r="G11" s="68">
        <v>6</v>
      </c>
      <c r="H11" s="74">
        <v>7</v>
      </c>
    </row>
    <row r="12" spans="1:14" ht="15.75" customHeight="1">
      <c r="A12" s="150" t="s">
        <v>89</v>
      </c>
      <c r="B12" s="151"/>
      <c r="C12" s="151"/>
      <c r="D12" s="151"/>
      <c r="E12" s="151"/>
      <c r="F12" s="151"/>
      <c r="G12" s="151"/>
      <c r="H12" s="152"/>
    </row>
    <row r="13" spans="1:14" ht="15.75" customHeight="1">
      <c r="A13" s="36" t="s">
        <v>904</v>
      </c>
      <c r="B13" s="36"/>
      <c r="C13" s="36"/>
      <c r="D13" s="36"/>
      <c r="E13" s="36"/>
      <c r="F13" s="36"/>
      <c r="G13" s="36"/>
      <c r="H13" s="36"/>
    </row>
    <row r="14" spans="1:14" ht="18.75">
      <c r="A14" s="69" t="s">
        <v>54</v>
      </c>
      <c r="B14" s="70" t="s">
        <v>90</v>
      </c>
      <c r="C14" s="70"/>
      <c r="D14" s="70">
        <v>1001</v>
      </c>
      <c r="E14" s="53">
        <v>5511</v>
      </c>
      <c r="F14" s="81">
        <f>ф.1!D364</f>
        <v>0</v>
      </c>
      <c r="G14" s="64">
        <f>ф.1!E364</f>
        <v>1078.81</v>
      </c>
      <c r="H14" s="91">
        <f>ф.1!G364</f>
        <v>0</v>
      </c>
    </row>
    <row r="15" spans="1:14" ht="18.75">
      <c r="A15" s="69" t="s">
        <v>235</v>
      </c>
      <c r="B15" s="70" t="s">
        <v>91</v>
      </c>
      <c r="C15" s="70"/>
      <c r="D15" s="70">
        <v>1002</v>
      </c>
      <c r="E15" s="53">
        <v>5512</v>
      </c>
      <c r="F15" s="81">
        <f>ф.1!D365</f>
        <v>0</v>
      </c>
      <c r="G15" s="64">
        <f>ф.1!E365</f>
        <v>964.12</v>
      </c>
      <c r="H15" s="91">
        <f>ф.1!G365</f>
        <v>0</v>
      </c>
    </row>
    <row r="16" spans="1:14" ht="18.75">
      <c r="A16" s="69" t="s">
        <v>239</v>
      </c>
      <c r="B16" s="70" t="s">
        <v>240</v>
      </c>
      <c r="C16" s="70"/>
      <c r="D16" s="70">
        <v>1003</v>
      </c>
      <c r="E16" s="53">
        <v>5513</v>
      </c>
      <c r="F16" s="81">
        <f>ф.1!D366</f>
        <v>0</v>
      </c>
      <c r="G16" s="64">
        <f>ф.1!E366</f>
        <v>2376.4699999999998</v>
      </c>
      <c r="H16" s="91">
        <f>ф.1!G366</f>
        <v>0</v>
      </c>
    </row>
    <row r="17" spans="1:8" ht="18.75">
      <c r="A17" s="69" t="s">
        <v>241</v>
      </c>
      <c r="B17" s="70" t="s">
        <v>242</v>
      </c>
      <c r="C17" s="70"/>
      <c r="D17" s="70">
        <v>1004</v>
      </c>
      <c r="E17" s="53">
        <v>5514</v>
      </c>
      <c r="F17" s="81">
        <f>ф.1!D367</f>
        <v>0</v>
      </c>
      <c r="G17" s="64">
        <f>ф.1!E367</f>
        <v>2248.58</v>
      </c>
      <c r="H17" s="91">
        <f>ф.1!G367</f>
        <v>0</v>
      </c>
    </row>
    <row r="18" spans="1:8" ht="18.75">
      <c r="A18" s="69" t="s">
        <v>243</v>
      </c>
      <c r="B18" s="70" t="s">
        <v>244</v>
      </c>
      <c r="C18" s="70"/>
      <c r="D18" s="70">
        <v>1005</v>
      </c>
      <c r="E18" s="53">
        <v>5515</v>
      </c>
      <c r="F18" s="81">
        <f>ф.1!D368</f>
        <v>0</v>
      </c>
      <c r="G18" s="64">
        <f>ф.1!E368</f>
        <v>86.08</v>
      </c>
      <c r="H18" s="91">
        <f>ф.1!G368</f>
        <v>0</v>
      </c>
    </row>
    <row r="19" spans="1:8" ht="18.75">
      <c r="A19" s="69" t="s">
        <v>245</v>
      </c>
      <c r="B19" s="70" t="s">
        <v>246</v>
      </c>
      <c r="C19" s="70"/>
      <c r="D19" s="70">
        <v>1006</v>
      </c>
      <c r="E19" s="53">
        <v>5516</v>
      </c>
      <c r="F19" s="81">
        <f>ф.1!D369</f>
        <v>0</v>
      </c>
      <c r="G19" s="64">
        <f>ф.1!E369</f>
        <v>614.87</v>
      </c>
      <c r="H19" s="91">
        <f>ф.1!G369</f>
        <v>0</v>
      </c>
    </row>
    <row r="20" spans="1:8" ht="18.75">
      <c r="A20" s="69" t="s">
        <v>247</v>
      </c>
      <c r="B20" s="70" t="s">
        <v>248</v>
      </c>
      <c r="C20" s="70"/>
      <c r="D20" s="70">
        <v>1007</v>
      </c>
      <c r="E20" s="53">
        <v>5517</v>
      </c>
      <c r="F20" s="81">
        <f>ф.1!D370</f>
        <v>0</v>
      </c>
      <c r="G20" s="64">
        <f>ф.1!E370</f>
        <v>1633.64</v>
      </c>
      <c r="H20" s="91">
        <f>ф.1!G370</f>
        <v>0</v>
      </c>
    </row>
    <row r="21" spans="1:8" ht="18.75">
      <c r="A21" s="69" t="s">
        <v>249</v>
      </c>
      <c r="B21" s="70" t="s">
        <v>250</v>
      </c>
      <c r="C21" s="70"/>
      <c r="D21" s="70">
        <v>1008</v>
      </c>
      <c r="E21" s="53">
        <v>5518</v>
      </c>
      <c r="F21" s="81">
        <f>ф.1!D371</f>
        <v>0</v>
      </c>
      <c r="G21" s="64">
        <f>ф.1!E371</f>
        <v>3272.25</v>
      </c>
      <c r="H21" s="91">
        <f>ф.1!G371</f>
        <v>0</v>
      </c>
    </row>
    <row r="22" spans="1:8" ht="18.75">
      <c r="A22" s="69" t="s">
        <v>251</v>
      </c>
      <c r="B22" s="70" t="s">
        <v>252</v>
      </c>
      <c r="C22" s="70"/>
      <c r="D22" s="70">
        <v>1009</v>
      </c>
      <c r="E22" s="53">
        <v>5519</v>
      </c>
      <c r="F22" s="81">
        <f>ф.1!D372</f>
        <v>0</v>
      </c>
      <c r="G22" s="64">
        <f>ф.1!E372</f>
        <v>1551.29</v>
      </c>
      <c r="H22" s="91">
        <f>ф.1!G372</f>
        <v>0</v>
      </c>
    </row>
    <row r="23" spans="1:8" ht="20.25">
      <c r="A23" s="69" t="s">
        <v>236</v>
      </c>
      <c r="B23" s="70" t="s">
        <v>92</v>
      </c>
      <c r="C23" s="109" t="s">
        <v>972</v>
      </c>
      <c r="D23" s="70">
        <v>1011</v>
      </c>
      <c r="E23" s="54"/>
      <c r="F23" s="42" t="e">
        <f t="shared" ref="F23:F31" si="0">F14/SUM($F$14:$F$22)</f>
        <v>#DIV/0!</v>
      </c>
      <c r="G23" s="42">
        <f t="shared" ref="G23:G31" si="1">G14/SUM($G$14:$G$22)</f>
        <v>7.8027008319766E-2</v>
      </c>
      <c r="H23" s="42" t="e">
        <f t="shared" ref="H23:H31" si="2">H14/SUM($H$14:$H$22)</f>
        <v>#DIV/0!</v>
      </c>
    </row>
    <row r="24" spans="1:8" ht="20.25">
      <c r="A24" s="69" t="s">
        <v>237</v>
      </c>
      <c r="B24" s="70" t="s">
        <v>93</v>
      </c>
      <c r="C24" s="109" t="s">
        <v>973</v>
      </c>
      <c r="D24" s="70">
        <v>1012</v>
      </c>
      <c r="E24" s="54"/>
      <c r="F24" s="42" t="e">
        <f t="shared" si="0"/>
        <v>#DIV/0!</v>
      </c>
      <c r="G24" s="42">
        <f t="shared" si="1"/>
        <v>6.9731833465812146E-2</v>
      </c>
      <c r="H24" s="42" t="e">
        <f t="shared" si="2"/>
        <v>#DIV/0!</v>
      </c>
    </row>
    <row r="25" spans="1:8" ht="20.25">
      <c r="A25" s="69" t="s">
        <v>253</v>
      </c>
      <c r="B25" s="70" t="s">
        <v>254</v>
      </c>
      <c r="C25" s="109" t="s">
        <v>974</v>
      </c>
      <c r="D25" s="70">
        <v>1013</v>
      </c>
      <c r="E25" s="54"/>
      <c r="F25" s="42" t="e">
        <f t="shared" si="0"/>
        <v>#DIV/0!</v>
      </c>
      <c r="G25" s="42">
        <f t="shared" si="1"/>
        <v>0.17188276384319232</v>
      </c>
      <c r="H25" s="42" t="e">
        <f t="shared" si="2"/>
        <v>#DIV/0!</v>
      </c>
    </row>
    <row r="26" spans="1:8" ht="20.25">
      <c r="A26" s="69" t="s">
        <v>255</v>
      </c>
      <c r="B26" s="70" t="s">
        <v>256</v>
      </c>
      <c r="C26" s="109" t="s">
        <v>975</v>
      </c>
      <c r="D26" s="70">
        <v>1014</v>
      </c>
      <c r="E26" s="54"/>
      <c r="F26" s="42" t="e">
        <f t="shared" si="0"/>
        <v>#DIV/0!</v>
      </c>
      <c r="G26" s="42">
        <f t="shared" si="1"/>
        <v>0.16263287359929871</v>
      </c>
      <c r="H26" s="42" t="e">
        <f t="shared" si="2"/>
        <v>#DIV/0!</v>
      </c>
    </row>
    <row r="27" spans="1:8" ht="20.25">
      <c r="A27" s="69" t="s">
        <v>257</v>
      </c>
      <c r="B27" s="70" t="s">
        <v>258</v>
      </c>
      <c r="C27" s="109" t="s">
        <v>976</v>
      </c>
      <c r="D27" s="70">
        <v>1015</v>
      </c>
      <c r="E27" s="54"/>
      <c r="F27" s="42" t="e">
        <f t="shared" si="0"/>
        <v>#DIV/0!</v>
      </c>
      <c r="G27" s="42">
        <f t="shared" si="1"/>
        <v>6.2259015731829124E-3</v>
      </c>
      <c r="H27" s="42" t="e">
        <f t="shared" si="2"/>
        <v>#DIV/0!</v>
      </c>
    </row>
    <row r="28" spans="1:8" ht="20.25">
      <c r="A28" s="69" t="s">
        <v>259</v>
      </c>
      <c r="B28" s="70" t="s">
        <v>260</v>
      </c>
      <c r="C28" s="109" t="s">
        <v>977</v>
      </c>
      <c r="D28" s="70">
        <v>1016</v>
      </c>
      <c r="E28" s="54"/>
      <c r="F28" s="42" t="e">
        <f t="shared" si="0"/>
        <v>#DIV/0!</v>
      </c>
      <c r="G28" s="42">
        <f t="shared" si="1"/>
        <v>4.4471655440322694E-2</v>
      </c>
      <c r="H28" s="42" t="e">
        <f t="shared" si="2"/>
        <v>#DIV/0!</v>
      </c>
    </row>
    <row r="29" spans="1:8" ht="20.25">
      <c r="A29" s="69" t="s">
        <v>261</v>
      </c>
      <c r="B29" s="70" t="s">
        <v>262</v>
      </c>
      <c r="C29" s="109" t="s">
        <v>978</v>
      </c>
      <c r="D29" s="70">
        <v>1017</v>
      </c>
      <c r="E29" s="54"/>
      <c r="F29" s="42" t="e">
        <f t="shared" si="0"/>
        <v>#DIV/0!</v>
      </c>
      <c r="G29" s="42">
        <f t="shared" si="1"/>
        <v>0.1181561552743324</v>
      </c>
      <c r="H29" s="42" t="e">
        <f t="shared" si="2"/>
        <v>#DIV/0!</v>
      </c>
    </row>
    <row r="30" spans="1:8" ht="20.25">
      <c r="A30" s="69" t="s">
        <v>263</v>
      </c>
      <c r="B30" s="70" t="s">
        <v>264</v>
      </c>
      <c r="C30" s="109" t="s">
        <v>979</v>
      </c>
      <c r="D30" s="70">
        <v>1018</v>
      </c>
      <c r="E30" s="54"/>
      <c r="F30" s="42" t="e">
        <f t="shared" si="0"/>
        <v>#DIV/0!</v>
      </c>
      <c r="G30" s="42">
        <f t="shared" si="1"/>
        <v>0.23667177535836181</v>
      </c>
      <c r="H30" s="42" t="e">
        <f t="shared" si="2"/>
        <v>#DIV/0!</v>
      </c>
    </row>
    <row r="31" spans="1:8" ht="20.25">
      <c r="A31" s="69" t="s">
        <v>265</v>
      </c>
      <c r="B31" s="70" t="s">
        <v>266</v>
      </c>
      <c r="C31" s="109" t="s">
        <v>980</v>
      </c>
      <c r="D31" s="70">
        <v>1019</v>
      </c>
      <c r="E31" s="54"/>
      <c r="F31" s="42" t="e">
        <f t="shared" si="0"/>
        <v>#DIV/0!</v>
      </c>
      <c r="G31" s="42">
        <f t="shared" si="1"/>
        <v>0.11220003312573094</v>
      </c>
      <c r="H31" s="42" t="e">
        <f t="shared" si="2"/>
        <v>#DIV/0!</v>
      </c>
    </row>
    <row r="32" spans="1:8" ht="31.5">
      <c r="A32" s="36" t="s">
        <v>905</v>
      </c>
      <c r="B32" s="37"/>
      <c r="C32" s="37"/>
      <c r="D32" s="38"/>
      <c r="E32" s="55"/>
      <c r="F32" s="55"/>
      <c r="G32" s="55"/>
      <c r="H32" s="55"/>
    </row>
    <row r="33" spans="1:8" ht="15.75">
      <c r="A33" s="36" t="s">
        <v>414</v>
      </c>
      <c r="B33" s="37"/>
      <c r="C33" s="37"/>
      <c r="D33" s="38"/>
      <c r="E33" s="55"/>
      <c r="F33" s="55"/>
      <c r="G33" s="55"/>
      <c r="H33" s="55"/>
    </row>
    <row r="34" spans="1:8" ht="18.75">
      <c r="A34" s="40" t="s">
        <v>94</v>
      </c>
      <c r="B34" s="47" t="s">
        <v>272</v>
      </c>
      <c r="C34" s="47" t="s">
        <v>267</v>
      </c>
      <c r="D34" s="39">
        <v>1110</v>
      </c>
      <c r="E34" s="56"/>
      <c r="F34" s="42" t="e">
        <f>F35/F36</f>
        <v>#DIV/0!</v>
      </c>
      <c r="G34" s="42">
        <f t="shared" ref="G34:H34" si="3">G35/G36</f>
        <v>1</v>
      </c>
      <c r="H34" s="42" t="e">
        <f t="shared" si="3"/>
        <v>#DIV/0!</v>
      </c>
    </row>
    <row r="35" spans="1:8" ht="18.75">
      <c r="A35" s="48" t="s">
        <v>570</v>
      </c>
      <c r="B35" s="68" t="s">
        <v>273</v>
      </c>
      <c r="C35" s="68"/>
      <c r="D35" s="70">
        <v>1111</v>
      </c>
      <c r="E35" s="73">
        <v>1101</v>
      </c>
      <c r="F35" s="81">
        <f>ф.1!D17</f>
        <v>0</v>
      </c>
      <c r="G35" s="81">
        <f>ф.1!E17</f>
        <v>100</v>
      </c>
      <c r="H35" s="81">
        <f>ф.1!G17</f>
        <v>0</v>
      </c>
    </row>
    <row r="36" spans="1:8" ht="18.75">
      <c r="A36" s="48" t="s">
        <v>571</v>
      </c>
      <c r="B36" s="68" t="s">
        <v>274</v>
      </c>
      <c r="C36" s="68"/>
      <c r="D36" s="70">
        <v>1112</v>
      </c>
      <c r="E36" s="73">
        <v>1111</v>
      </c>
      <c r="F36" s="81">
        <f>ф.1!D22</f>
        <v>0</v>
      </c>
      <c r="G36" s="81">
        <f>ф.1!E22</f>
        <v>100</v>
      </c>
      <c r="H36" s="91">
        <f>ф.1!G22</f>
        <v>0</v>
      </c>
    </row>
    <row r="37" spans="1:8" ht="18.75">
      <c r="A37" s="69" t="s">
        <v>268</v>
      </c>
      <c r="B37" s="68" t="s">
        <v>275</v>
      </c>
      <c r="C37" s="68" t="s">
        <v>269</v>
      </c>
      <c r="D37" s="70">
        <v>1120</v>
      </c>
      <c r="E37" s="54"/>
      <c r="F37" s="42" t="e">
        <f>F38/F39</f>
        <v>#DIV/0!</v>
      </c>
      <c r="G37" s="42">
        <f t="shared" ref="G37" si="4">G38/G39</f>
        <v>1.2420289855072464</v>
      </c>
      <c r="H37" s="42" t="e">
        <f t="shared" ref="H37" si="5">H38/H39</f>
        <v>#DIV/0!</v>
      </c>
    </row>
    <row r="38" spans="1:8" ht="18.75">
      <c r="A38" s="48" t="s">
        <v>572</v>
      </c>
      <c r="B38" s="68" t="s">
        <v>276</v>
      </c>
      <c r="C38" s="68"/>
      <c r="D38" s="70">
        <v>1121</v>
      </c>
      <c r="E38" s="56">
        <v>1102</v>
      </c>
      <c r="F38" s="81">
        <f>ф.1!D18</f>
        <v>0</v>
      </c>
      <c r="G38" s="81">
        <f>ф.1!E18</f>
        <v>85.7</v>
      </c>
      <c r="H38" s="91">
        <f>ф.1!G18</f>
        <v>0</v>
      </c>
    </row>
    <row r="39" spans="1:8" ht="18.75">
      <c r="A39" s="48" t="s">
        <v>573</v>
      </c>
      <c r="B39" s="68" t="s">
        <v>277</v>
      </c>
      <c r="C39" s="68"/>
      <c r="D39" s="70">
        <v>1122</v>
      </c>
      <c r="E39" s="56">
        <v>1112</v>
      </c>
      <c r="F39" s="81">
        <f>ф.1!D23</f>
        <v>0</v>
      </c>
      <c r="G39" s="81">
        <f>ф.1!E23</f>
        <v>69</v>
      </c>
      <c r="H39" s="91">
        <f>ф.1!G23</f>
        <v>0</v>
      </c>
    </row>
    <row r="40" spans="1:8" ht="18.75" hidden="1">
      <c r="A40" s="69" t="s">
        <v>270</v>
      </c>
      <c r="B40" s="68" t="s">
        <v>278</v>
      </c>
      <c r="C40" s="68" t="s">
        <v>271</v>
      </c>
      <c r="D40" s="70">
        <v>1130</v>
      </c>
      <c r="E40" s="54"/>
      <c r="F40" s="42" t="e">
        <f>F41/F42</f>
        <v>#DIV/0!</v>
      </c>
      <c r="G40" s="42" t="e">
        <f t="shared" ref="G40" si="6">G41/G42</f>
        <v>#DIV/0!</v>
      </c>
      <c r="H40" s="42" t="e">
        <f t="shared" ref="H40" si="7">H41/H42</f>
        <v>#DIV/0!</v>
      </c>
    </row>
    <row r="41" spans="1:8" ht="18.75" hidden="1">
      <c r="A41" s="48" t="s">
        <v>574</v>
      </c>
      <c r="B41" s="68" t="s">
        <v>279</v>
      </c>
      <c r="C41" s="68"/>
      <c r="D41" s="70">
        <v>1131</v>
      </c>
      <c r="E41" s="56">
        <v>1103</v>
      </c>
      <c r="F41" s="81">
        <f>ф.1!D19</f>
        <v>0</v>
      </c>
      <c r="G41" s="81">
        <f>ф.1!E19</f>
        <v>0</v>
      </c>
      <c r="H41" s="91">
        <f>ф.1!G19</f>
        <v>0</v>
      </c>
    </row>
    <row r="42" spans="1:8" ht="18.75" hidden="1">
      <c r="A42" s="48" t="s">
        <v>575</v>
      </c>
      <c r="B42" s="68" t="s">
        <v>280</v>
      </c>
      <c r="C42" s="68"/>
      <c r="D42" s="70">
        <v>1132</v>
      </c>
      <c r="E42" s="56">
        <v>1113</v>
      </c>
      <c r="F42" s="81">
        <f>ф.1!D24</f>
        <v>0</v>
      </c>
      <c r="G42" s="81">
        <f>ф.1!E24</f>
        <v>0</v>
      </c>
      <c r="H42" s="91">
        <f>ф.1!G24</f>
        <v>0</v>
      </c>
    </row>
    <row r="43" spans="1:8" ht="18.75" hidden="1">
      <c r="A43" s="69" t="s">
        <v>281</v>
      </c>
      <c r="B43" s="68" t="s">
        <v>282</v>
      </c>
      <c r="C43" s="68" t="s">
        <v>289</v>
      </c>
      <c r="D43" s="70">
        <v>1140</v>
      </c>
      <c r="E43" s="54"/>
      <c r="F43" s="42" t="e">
        <f>F44/F45</f>
        <v>#DIV/0!</v>
      </c>
      <c r="G43" s="42" t="e">
        <f t="shared" ref="G43" si="8">G44/G45</f>
        <v>#DIV/0!</v>
      </c>
      <c r="H43" s="42" t="e">
        <f t="shared" ref="H43" si="9">H44/H45</f>
        <v>#DIV/0!</v>
      </c>
    </row>
    <row r="44" spans="1:8" ht="18.75" hidden="1">
      <c r="A44" s="48" t="s">
        <v>576</v>
      </c>
      <c r="B44" s="68" t="s">
        <v>283</v>
      </c>
      <c r="C44" s="68"/>
      <c r="D44" s="70">
        <v>1141</v>
      </c>
      <c r="E44" s="56">
        <v>1104</v>
      </c>
      <c r="F44" s="81">
        <f>ф.1!D20</f>
        <v>0</v>
      </c>
      <c r="G44" s="81">
        <f>ф.1!E20</f>
        <v>0</v>
      </c>
      <c r="H44" s="91">
        <f>ф.1!G20</f>
        <v>0</v>
      </c>
    </row>
    <row r="45" spans="1:8" ht="18.75" hidden="1">
      <c r="A45" s="48" t="s">
        <v>577</v>
      </c>
      <c r="B45" s="68" t="s">
        <v>284</v>
      </c>
      <c r="C45" s="68"/>
      <c r="D45" s="70">
        <v>1142</v>
      </c>
      <c r="E45" s="56">
        <v>1114</v>
      </c>
      <c r="F45" s="81">
        <f>ф.1!D25</f>
        <v>0</v>
      </c>
      <c r="G45" s="81">
        <f>ф.1!E25</f>
        <v>0</v>
      </c>
      <c r="H45" s="91">
        <f>ф.1!G25</f>
        <v>0</v>
      </c>
    </row>
    <row r="46" spans="1:8" ht="18.75" hidden="1">
      <c r="A46" s="69" t="s">
        <v>285</v>
      </c>
      <c r="B46" s="68" t="s">
        <v>286</v>
      </c>
      <c r="C46" s="68" t="s">
        <v>290</v>
      </c>
      <c r="D46" s="70">
        <v>1150</v>
      </c>
      <c r="E46" s="54"/>
      <c r="F46" s="42" t="e">
        <f>F47/F48</f>
        <v>#DIV/0!</v>
      </c>
      <c r="G46" s="42" t="e">
        <f t="shared" ref="G46" si="10">G47/G48</f>
        <v>#DIV/0!</v>
      </c>
      <c r="H46" s="42" t="e">
        <f>H47/H48</f>
        <v>#DIV/0!</v>
      </c>
    </row>
    <row r="47" spans="1:8" ht="18.75" hidden="1">
      <c r="A47" s="48" t="s">
        <v>578</v>
      </c>
      <c r="B47" s="68" t="s">
        <v>287</v>
      </c>
      <c r="C47" s="68"/>
      <c r="D47" s="70">
        <v>1151</v>
      </c>
      <c r="E47" s="56">
        <v>1105</v>
      </c>
      <c r="F47" s="81">
        <f>ф.1!D21</f>
        <v>0</v>
      </c>
      <c r="G47" s="81">
        <f>ф.1!E21</f>
        <v>0</v>
      </c>
      <c r="H47" s="91">
        <f>ф.1!G21</f>
        <v>0</v>
      </c>
    </row>
    <row r="48" spans="1:8" ht="18.75" hidden="1">
      <c r="A48" s="48" t="s">
        <v>579</v>
      </c>
      <c r="B48" s="68" t="s">
        <v>288</v>
      </c>
      <c r="C48" s="68"/>
      <c r="D48" s="70">
        <v>1152</v>
      </c>
      <c r="E48" s="56">
        <v>1115</v>
      </c>
      <c r="F48" s="81">
        <f>ф.1!D26</f>
        <v>0</v>
      </c>
      <c r="G48" s="81">
        <f>ф.1!E26</f>
        <v>0</v>
      </c>
      <c r="H48" s="91">
        <f>ф.1!G26</f>
        <v>0</v>
      </c>
    </row>
    <row r="49" spans="1:8" ht="15.75">
      <c r="A49" s="36" t="s">
        <v>415</v>
      </c>
      <c r="B49" s="37"/>
      <c r="C49" s="37"/>
      <c r="D49" s="38"/>
      <c r="E49" s="55"/>
      <c r="F49" s="55"/>
      <c r="G49" s="55"/>
      <c r="H49" s="55"/>
    </row>
    <row r="50" spans="1:8" ht="18.75">
      <c r="A50" s="40" t="s">
        <v>291</v>
      </c>
      <c r="B50" s="47" t="s">
        <v>272</v>
      </c>
      <c r="C50" s="47" t="s">
        <v>267</v>
      </c>
      <c r="D50" s="39">
        <v>1210</v>
      </c>
      <c r="E50" s="56"/>
      <c r="F50" s="42" t="e">
        <f>F51/F52</f>
        <v>#DIV/0!</v>
      </c>
      <c r="G50" s="42">
        <f t="shared" ref="G50" si="11">G51/G52</f>
        <v>1</v>
      </c>
      <c r="H50" s="42" t="e">
        <f t="shared" ref="H50" si="12">H51/H52</f>
        <v>#DIV/0!</v>
      </c>
    </row>
    <row r="51" spans="1:8" ht="18.75">
      <c r="A51" s="48" t="s">
        <v>580</v>
      </c>
      <c r="B51" s="68" t="s">
        <v>273</v>
      </c>
      <c r="C51" s="68"/>
      <c r="D51" s="70">
        <v>1211</v>
      </c>
      <c r="E51" s="56">
        <v>1201</v>
      </c>
      <c r="F51" s="81">
        <f>ф.1!D38</f>
        <v>0</v>
      </c>
      <c r="G51" s="81">
        <f>ф.1!E38</f>
        <v>100</v>
      </c>
      <c r="H51" s="81">
        <f>ф.1!G38</f>
        <v>0</v>
      </c>
    </row>
    <row r="52" spans="1:8" ht="18.75">
      <c r="A52" s="48" t="s">
        <v>581</v>
      </c>
      <c r="B52" s="68" t="s">
        <v>274</v>
      </c>
      <c r="C52" s="68"/>
      <c r="D52" s="70">
        <v>1212</v>
      </c>
      <c r="E52" s="56">
        <v>1211</v>
      </c>
      <c r="F52" s="81">
        <f>ф.1!D43</f>
        <v>0</v>
      </c>
      <c r="G52" s="81">
        <f>ф.1!E43</f>
        <v>100</v>
      </c>
      <c r="H52" s="91">
        <f>ф.1!G43</f>
        <v>0</v>
      </c>
    </row>
    <row r="53" spans="1:8" ht="18.75">
      <c r="A53" s="69" t="s">
        <v>292</v>
      </c>
      <c r="B53" s="68" t="s">
        <v>275</v>
      </c>
      <c r="C53" s="68" t="s">
        <v>269</v>
      </c>
      <c r="D53" s="70">
        <v>1220</v>
      </c>
      <c r="E53" s="54"/>
      <c r="F53" s="42" t="e">
        <f>F54/F55</f>
        <v>#DIV/0!</v>
      </c>
      <c r="G53" s="42">
        <f t="shared" ref="G53" si="13">G54/G55</f>
        <v>1.2420289855072464</v>
      </c>
      <c r="H53" s="42" t="e">
        <f t="shared" ref="H53" si="14">H54/H55</f>
        <v>#DIV/0!</v>
      </c>
    </row>
    <row r="54" spans="1:8" ht="18.75">
      <c r="A54" s="48" t="s">
        <v>582</v>
      </c>
      <c r="B54" s="68" t="s">
        <v>276</v>
      </c>
      <c r="C54" s="68"/>
      <c r="D54" s="70">
        <v>1221</v>
      </c>
      <c r="E54" s="56">
        <v>1202</v>
      </c>
      <c r="F54" s="81">
        <f>ф.1!D39</f>
        <v>0</v>
      </c>
      <c r="G54" s="81">
        <f>ф.1!E39</f>
        <v>85.7</v>
      </c>
      <c r="H54" s="91">
        <f>ф.1!G39</f>
        <v>0</v>
      </c>
    </row>
    <row r="55" spans="1:8" ht="18.75">
      <c r="A55" s="48" t="s">
        <v>583</v>
      </c>
      <c r="B55" s="68" t="s">
        <v>277</v>
      </c>
      <c r="C55" s="68"/>
      <c r="D55" s="70">
        <v>1222</v>
      </c>
      <c r="E55" s="56">
        <v>1212</v>
      </c>
      <c r="F55" s="81">
        <f>ф.1!D44</f>
        <v>0</v>
      </c>
      <c r="G55" s="81">
        <f>ф.1!E44</f>
        <v>69</v>
      </c>
      <c r="H55" s="91">
        <f>ф.1!G44</f>
        <v>0</v>
      </c>
    </row>
    <row r="56" spans="1:8" ht="18.75" hidden="1">
      <c r="A56" s="69" t="s">
        <v>294</v>
      </c>
      <c r="B56" s="68" t="s">
        <v>278</v>
      </c>
      <c r="C56" s="68" t="s">
        <v>271</v>
      </c>
      <c r="D56" s="70">
        <v>1230</v>
      </c>
      <c r="E56" s="54"/>
      <c r="F56" s="42" t="e">
        <f>F57/F58</f>
        <v>#DIV/0!</v>
      </c>
      <c r="G56" s="42" t="e">
        <f t="shared" ref="G56" si="15">G57/G58</f>
        <v>#DIV/0!</v>
      </c>
      <c r="H56" s="42" t="e">
        <f t="shared" ref="H56" si="16">H57/H58</f>
        <v>#DIV/0!</v>
      </c>
    </row>
    <row r="57" spans="1:8" ht="18.75" hidden="1">
      <c r="A57" s="48" t="s">
        <v>584</v>
      </c>
      <c r="B57" s="68" t="s">
        <v>279</v>
      </c>
      <c r="C57" s="68"/>
      <c r="D57" s="70">
        <v>1231</v>
      </c>
      <c r="E57" s="56">
        <v>1203</v>
      </c>
      <c r="F57" s="81">
        <f>ф.1!D40</f>
        <v>0</v>
      </c>
      <c r="G57" s="81">
        <f>ф.1!E40</f>
        <v>0</v>
      </c>
      <c r="H57" s="91">
        <f>ф.1!G40</f>
        <v>0</v>
      </c>
    </row>
    <row r="58" spans="1:8" ht="18.75" hidden="1">
      <c r="A58" s="48" t="s">
        <v>585</v>
      </c>
      <c r="B58" s="68" t="s">
        <v>280</v>
      </c>
      <c r="C58" s="68"/>
      <c r="D58" s="70">
        <v>1232</v>
      </c>
      <c r="E58" s="56">
        <v>1213</v>
      </c>
      <c r="F58" s="81">
        <f>ф.1!D45</f>
        <v>0</v>
      </c>
      <c r="G58" s="81">
        <f>ф.1!E45</f>
        <v>0</v>
      </c>
      <c r="H58" s="91">
        <f>ф.1!G45</f>
        <v>0</v>
      </c>
    </row>
    <row r="59" spans="1:8" ht="18.75" hidden="1">
      <c r="A59" s="69" t="s">
        <v>295</v>
      </c>
      <c r="B59" s="68" t="s">
        <v>282</v>
      </c>
      <c r="C59" s="68" t="s">
        <v>289</v>
      </c>
      <c r="D59" s="70">
        <v>1240</v>
      </c>
      <c r="E59" s="54"/>
      <c r="F59" s="42" t="e">
        <f>F60/F61</f>
        <v>#DIV/0!</v>
      </c>
      <c r="G59" s="42" t="e">
        <f t="shared" ref="G59" si="17">G60/G61</f>
        <v>#DIV/0!</v>
      </c>
      <c r="H59" s="42" t="e">
        <f t="shared" ref="H59" si="18">H60/H61</f>
        <v>#DIV/0!</v>
      </c>
    </row>
    <row r="60" spans="1:8" ht="18.75" hidden="1">
      <c r="A60" s="48" t="s">
        <v>586</v>
      </c>
      <c r="B60" s="68" t="s">
        <v>283</v>
      </c>
      <c r="C60" s="68"/>
      <c r="D60" s="70">
        <v>1241</v>
      </c>
      <c r="E60" s="56">
        <v>1204</v>
      </c>
      <c r="F60" s="81">
        <f>ф.1!D41</f>
        <v>0</v>
      </c>
      <c r="G60" s="81">
        <f>ф.1!E41</f>
        <v>0</v>
      </c>
      <c r="H60" s="91">
        <f>ф.1!G41</f>
        <v>0</v>
      </c>
    </row>
    <row r="61" spans="1:8" ht="18.75" hidden="1">
      <c r="A61" s="48" t="s">
        <v>587</v>
      </c>
      <c r="B61" s="68" t="s">
        <v>284</v>
      </c>
      <c r="C61" s="68"/>
      <c r="D61" s="70">
        <v>1242</v>
      </c>
      <c r="E61" s="56">
        <v>1214</v>
      </c>
      <c r="F61" s="81">
        <f>ф.1!D46</f>
        <v>0</v>
      </c>
      <c r="G61" s="81">
        <f>ф.1!E46</f>
        <v>0</v>
      </c>
      <c r="H61" s="91">
        <f>ф.1!G46</f>
        <v>0</v>
      </c>
    </row>
    <row r="62" spans="1:8" ht="18.75" hidden="1">
      <c r="A62" s="69" t="s">
        <v>296</v>
      </c>
      <c r="B62" s="68" t="s">
        <v>286</v>
      </c>
      <c r="C62" s="68" t="s">
        <v>290</v>
      </c>
      <c r="D62" s="70">
        <v>1250</v>
      </c>
      <c r="E62" s="56"/>
      <c r="F62" s="42" t="e">
        <f>F63/F64</f>
        <v>#DIV/0!</v>
      </c>
      <c r="G62" s="42" t="e">
        <f t="shared" ref="G62" si="19">G63/G64</f>
        <v>#DIV/0!</v>
      </c>
      <c r="H62" s="42" t="e">
        <f>H63/H64</f>
        <v>#DIV/0!</v>
      </c>
    </row>
    <row r="63" spans="1:8" ht="18.75" hidden="1">
      <c r="A63" s="48" t="s">
        <v>588</v>
      </c>
      <c r="B63" s="68" t="s">
        <v>287</v>
      </c>
      <c r="C63" s="68"/>
      <c r="D63" s="70">
        <v>1251</v>
      </c>
      <c r="E63" s="56">
        <v>1205</v>
      </c>
      <c r="F63" s="81">
        <f>ф.1!D42</f>
        <v>0</v>
      </c>
      <c r="G63" s="81">
        <f>ф.1!E42</f>
        <v>0</v>
      </c>
      <c r="H63" s="91">
        <f>ф.1!G42</f>
        <v>0</v>
      </c>
    </row>
    <row r="64" spans="1:8" ht="18.75" hidden="1">
      <c r="A64" s="48" t="s">
        <v>589</v>
      </c>
      <c r="B64" s="68" t="s">
        <v>288</v>
      </c>
      <c r="C64" s="68"/>
      <c r="D64" s="70">
        <v>1252</v>
      </c>
      <c r="E64" s="56">
        <v>1215</v>
      </c>
      <c r="F64" s="81">
        <f>ф.1!D47</f>
        <v>0</v>
      </c>
      <c r="G64" s="81">
        <f>ф.1!E47</f>
        <v>0</v>
      </c>
      <c r="H64" s="91">
        <f>ф.1!G47</f>
        <v>0</v>
      </c>
    </row>
    <row r="65" spans="1:8" ht="15.75">
      <c r="A65" s="36" t="s">
        <v>416</v>
      </c>
      <c r="B65" s="37"/>
      <c r="C65" s="37"/>
      <c r="D65" s="38"/>
      <c r="E65" s="55"/>
      <c r="F65" s="55"/>
      <c r="G65" s="55"/>
      <c r="H65" s="55"/>
    </row>
    <row r="66" spans="1:8" ht="18.75">
      <c r="A66" s="40" t="s">
        <v>297</v>
      </c>
      <c r="B66" s="47" t="s">
        <v>272</v>
      </c>
      <c r="C66" s="47" t="s">
        <v>267</v>
      </c>
      <c r="D66" s="39">
        <v>1310</v>
      </c>
      <c r="E66" s="56"/>
      <c r="F66" s="42" t="e">
        <f>F67/F68</f>
        <v>#DIV/0!</v>
      </c>
      <c r="G66" s="42">
        <f t="shared" ref="G66" si="20">G67/G68</f>
        <v>1</v>
      </c>
      <c r="H66" s="42" t="e">
        <f t="shared" ref="H66" si="21">H67/H68</f>
        <v>#DIV/0!</v>
      </c>
    </row>
    <row r="67" spans="1:8" ht="18.75">
      <c r="A67" s="48" t="s">
        <v>590</v>
      </c>
      <c r="B67" s="68" t="s">
        <v>273</v>
      </c>
      <c r="C67" s="68"/>
      <c r="D67" s="70">
        <v>1311</v>
      </c>
      <c r="E67" s="56">
        <v>1301</v>
      </c>
      <c r="F67" s="81">
        <f>ф.1!D59</f>
        <v>0</v>
      </c>
      <c r="G67" s="81">
        <f>ф.1!E59</f>
        <v>100</v>
      </c>
      <c r="H67" s="81">
        <f>ф.1!G59</f>
        <v>0</v>
      </c>
    </row>
    <row r="68" spans="1:8" ht="18.75">
      <c r="A68" s="48" t="s">
        <v>591</v>
      </c>
      <c r="B68" s="68" t="s">
        <v>274</v>
      </c>
      <c r="C68" s="68"/>
      <c r="D68" s="70">
        <v>1312</v>
      </c>
      <c r="E68" s="56">
        <v>1311</v>
      </c>
      <c r="F68" s="81">
        <f>ф.1!D64</f>
        <v>0</v>
      </c>
      <c r="G68" s="81">
        <f>ф.1!E64</f>
        <v>100</v>
      </c>
      <c r="H68" s="81">
        <f>ф.1!G64</f>
        <v>0</v>
      </c>
    </row>
    <row r="69" spans="1:8" ht="18.75">
      <c r="A69" s="69" t="s">
        <v>298</v>
      </c>
      <c r="B69" s="68" t="s">
        <v>275</v>
      </c>
      <c r="C69" s="68" t="s">
        <v>269</v>
      </c>
      <c r="D69" s="70">
        <v>1320</v>
      </c>
      <c r="E69" s="56"/>
      <c r="F69" s="42" t="e">
        <f>F70/F71</f>
        <v>#DIV/0!</v>
      </c>
      <c r="G69" s="42">
        <f t="shared" ref="G69" si="22">G70/G71</f>
        <v>1.2420289855072464</v>
      </c>
      <c r="H69" s="42" t="e">
        <f t="shared" ref="H69" si="23">H70/H71</f>
        <v>#DIV/0!</v>
      </c>
    </row>
    <row r="70" spans="1:8" ht="18.75">
      <c r="A70" s="48" t="s">
        <v>592</v>
      </c>
      <c r="B70" s="68" t="s">
        <v>276</v>
      </c>
      <c r="C70" s="68"/>
      <c r="D70" s="70">
        <v>1321</v>
      </c>
      <c r="E70" s="56">
        <v>1302</v>
      </c>
      <c r="F70" s="81">
        <f>ф.1!D60</f>
        <v>0</v>
      </c>
      <c r="G70" s="81">
        <f>ф.1!E60</f>
        <v>85.7</v>
      </c>
      <c r="H70" s="81">
        <f>ф.1!G60</f>
        <v>0</v>
      </c>
    </row>
    <row r="71" spans="1:8" ht="18.75">
      <c r="A71" s="48" t="s">
        <v>593</v>
      </c>
      <c r="B71" s="68" t="s">
        <v>277</v>
      </c>
      <c r="C71" s="68"/>
      <c r="D71" s="70">
        <v>1322</v>
      </c>
      <c r="E71" s="56">
        <v>1312</v>
      </c>
      <c r="F71" s="81">
        <f>ф.1!D65</f>
        <v>0</v>
      </c>
      <c r="G71" s="81">
        <f>ф.1!E65</f>
        <v>69</v>
      </c>
      <c r="H71" s="81">
        <f>ф.1!G65</f>
        <v>0</v>
      </c>
    </row>
    <row r="72" spans="1:8" ht="18.75" hidden="1">
      <c r="A72" s="69" t="s">
        <v>293</v>
      </c>
      <c r="B72" s="68" t="s">
        <v>278</v>
      </c>
      <c r="C72" s="68" t="s">
        <v>271</v>
      </c>
      <c r="D72" s="70">
        <v>1330</v>
      </c>
      <c r="E72" s="56"/>
      <c r="F72" s="42" t="e">
        <f>F73/F74</f>
        <v>#DIV/0!</v>
      </c>
      <c r="G72" s="42" t="e">
        <f t="shared" ref="G72" si="24">G73/G74</f>
        <v>#DIV/0!</v>
      </c>
      <c r="H72" s="42" t="e">
        <f t="shared" ref="H72" si="25">H73/H74</f>
        <v>#DIV/0!</v>
      </c>
    </row>
    <row r="73" spans="1:8" ht="18.75" hidden="1">
      <c r="A73" s="48" t="s">
        <v>594</v>
      </c>
      <c r="B73" s="68" t="s">
        <v>279</v>
      </c>
      <c r="C73" s="68"/>
      <c r="D73" s="70">
        <v>1331</v>
      </c>
      <c r="E73" s="56">
        <v>1303</v>
      </c>
      <c r="F73" s="81">
        <f>ф.1!D61</f>
        <v>0</v>
      </c>
      <c r="G73" s="81">
        <f>ф.1!E61</f>
        <v>0</v>
      </c>
      <c r="H73" s="81">
        <f>ф.1!G61</f>
        <v>0</v>
      </c>
    </row>
    <row r="74" spans="1:8" ht="18.75" hidden="1">
      <c r="A74" s="48" t="s">
        <v>595</v>
      </c>
      <c r="B74" s="68" t="s">
        <v>280</v>
      </c>
      <c r="C74" s="68"/>
      <c r="D74" s="70">
        <v>1332</v>
      </c>
      <c r="E74" s="56">
        <v>1313</v>
      </c>
      <c r="F74" s="81">
        <f>ф.1!D66</f>
        <v>0</v>
      </c>
      <c r="G74" s="81">
        <f>ф.1!E66</f>
        <v>0</v>
      </c>
      <c r="H74" s="81">
        <f>ф.1!G66</f>
        <v>0</v>
      </c>
    </row>
    <row r="75" spans="1:8" ht="18.75" hidden="1">
      <c r="A75" s="69" t="s">
        <v>299</v>
      </c>
      <c r="B75" s="68" t="s">
        <v>282</v>
      </c>
      <c r="C75" s="68" t="s">
        <v>289</v>
      </c>
      <c r="D75" s="70">
        <v>1340</v>
      </c>
      <c r="E75" s="56"/>
      <c r="F75" s="42" t="e">
        <f>F76/F77</f>
        <v>#DIV/0!</v>
      </c>
      <c r="G75" s="42" t="e">
        <f t="shared" ref="G75" si="26">G76/G77</f>
        <v>#DIV/0!</v>
      </c>
      <c r="H75" s="42" t="e">
        <f t="shared" ref="H75" si="27">H76/H77</f>
        <v>#DIV/0!</v>
      </c>
    </row>
    <row r="76" spans="1:8" ht="18.75" hidden="1">
      <c r="A76" s="48" t="s">
        <v>596</v>
      </c>
      <c r="B76" s="68" t="s">
        <v>283</v>
      </c>
      <c r="C76" s="68"/>
      <c r="D76" s="70">
        <v>1341</v>
      </c>
      <c r="E76" s="56">
        <v>1304</v>
      </c>
      <c r="F76" s="81">
        <f>ф.1!D62</f>
        <v>0</v>
      </c>
      <c r="G76" s="81">
        <f>ф.1!E62</f>
        <v>0</v>
      </c>
      <c r="H76" s="81">
        <f>ф.1!G62</f>
        <v>0</v>
      </c>
    </row>
    <row r="77" spans="1:8" ht="18.75" hidden="1">
      <c r="A77" s="48" t="s">
        <v>597</v>
      </c>
      <c r="B77" s="68" t="s">
        <v>284</v>
      </c>
      <c r="C77" s="68"/>
      <c r="D77" s="70">
        <v>1342</v>
      </c>
      <c r="E77" s="56">
        <v>1314</v>
      </c>
      <c r="F77" s="81">
        <f>ф.1!D67</f>
        <v>0</v>
      </c>
      <c r="G77" s="81">
        <f>ф.1!E67</f>
        <v>0</v>
      </c>
      <c r="H77" s="81">
        <f>ф.1!G67</f>
        <v>0</v>
      </c>
    </row>
    <row r="78" spans="1:8" ht="18.75" hidden="1">
      <c r="A78" s="69" t="s">
        <v>300</v>
      </c>
      <c r="B78" s="68" t="s">
        <v>286</v>
      </c>
      <c r="C78" s="68" t="s">
        <v>290</v>
      </c>
      <c r="D78" s="70">
        <v>1350</v>
      </c>
      <c r="E78" s="56"/>
      <c r="F78" s="42" t="e">
        <f>F79/F80</f>
        <v>#DIV/0!</v>
      </c>
      <c r="G78" s="42" t="e">
        <f t="shared" ref="G78" si="28">G79/G80</f>
        <v>#DIV/0!</v>
      </c>
      <c r="H78" s="42" t="e">
        <f>H79/H80</f>
        <v>#DIV/0!</v>
      </c>
    </row>
    <row r="79" spans="1:8" ht="18.75" hidden="1">
      <c r="A79" s="48" t="s">
        <v>598</v>
      </c>
      <c r="B79" s="68" t="s">
        <v>287</v>
      </c>
      <c r="C79" s="68"/>
      <c r="D79" s="70">
        <v>1351</v>
      </c>
      <c r="E79" s="56">
        <v>1305</v>
      </c>
      <c r="F79" s="81">
        <f>ф.1!D63</f>
        <v>0</v>
      </c>
      <c r="G79" s="81">
        <f>ф.1!E63</f>
        <v>0</v>
      </c>
      <c r="H79" s="81">
        <f>ф.1!G63</f>
        <v>0</v>
      </c>
    </row>
    <row r="80" spans="1:8" ht="18.75" hidden="1">
      <c r="A80" s="48" t="s">
        <v>599</v>
      </c>
      <c r="B80" s="68" t="s">
        <v>288</v>
      </c>
      <c r="C80" s="68"/>
      <c r="D80" s="70">
        <v>1352</v>
      </c>
      <c r="E80" s="56">
        <v>1315</v>
      </c>
      <c r="F80" s="81">
        <f>ф.1!D68</f>
        <v>0</v>
      </c>
      <c r="G80" s="81">
        <f>ф.1!E68</f>
        <v>0</v>
      </c>
      <c r="H80" s="81">
        <f>ф.1!G68</f>
        <v>0</v>
      </c>
    </row>
    <row r="81" spans="1:8" ht="15.75">
      <c r="A81" s="36" t="s">
        <v>417</v>
      </c>
      <c r="B81" s="37"/>
      <c r="C81" s="37"/>
      <c r="D81" s="38"/>
      <c r="E81" s="55"/>
      <c r="F81" s="55"/>
      <c r="G81" s="55"/>
      <c r="H81" s="55"/>
    </row>
    <row r="82" spans="1:8" ht="18.75">
      <c r="A82" s="40" t="s">
        <v>302</v>
      </c>
      <c r="B82" s="47" t="s">
        <v>272</v>
      </c>
      <c r="C82" s="47" t="s">
        <v>267</v>
      </c>
      <c r="D82" s="39">
        <v>1410</v>
      </c>
      <c r="E82" s="56"/>
      <c r="F82" s="42" t="e">
        <f>F83/F84</f>
        <v>#DIV/0!</v>
      </c>
      <c r="G82" s="42">
        <f t="shared" ref="G82" si="29">G83/G84</f>
        <v>1</v>
      </c>
      <c r="H82" s="42" t="e">
        <f t="shared" ref="H82" si="30">H83/H84</f>
        <v>#DIV/0!</v>
      </c>
    </row>
    <row r="83" spans="1:8" ht="18.75">
      <c r="A83" s="48" t="s">
        <v>600</v>
      </c>
      <c r="B83" s="68" t="s">
        <v>273</v>
      </c>
      <c r="C83" s="68"/>
      <c r="D83" s="70">
        <v>1411</v>
      </c>
      <c r="E83" s="56">
        <v>1401</v>
      </c>
      <c r="F83" s="81">
        <f>ф.1!D80</f>
        <v>0</v>
      </c>
      <c r="G83" s="81">
        <f>ф.1!E80</f>
        <v>100</v>
      </c>
      <c r="H83" s="81">
        <f>ф.1!G80</f>
        <v>0</v>
      </c>
    </row>
    <row r="84" spans="1:8" ht="18.75">
      <c r="A84" s="48" t="s">
        <v>601</v>
      </c>
      <c r="B84" s="68" t="s">
        <v>274</v>
      </c>
      <c r="C84" s="68"/>
      <c r="D84" s="70">
        <v>1412</v>
      </c>
      <c r="E84" s="56">
        <v>1411</v>
      </c>
      <c r="F84" s="81">
        <f>ф.1!D85</f>
        <v>0</v>
      </c>
      <c r="G84" s="81">
        <f>ф.1!E85</f>
        <v>100</v>
      </c>
      <c r="H84" s="81">
        <f>ф.1!G85</f>
        <v>0</v>
      </c>
    </row>
    <row r="85" spans="1:8" ht="18.75">
      <c r="A85" s="69" t="s">
        <v>301</v>
      </c>
      <c r="B85" s="68" t="s">
        <v>275</v>
      </c>
      <c r="C85" s="68" t="s">
        <v>269</v>
      </c>
      <c r="D85" s="70">
        <v>1420</v>
      </c>
      <c r="E85" s="56"/>
      <c r="F85" s="42" t="e">
        <f>F86/F87</f>
        <v>#DIV/0!</v>
      </c>
      <c r="G85" s="42">
        <f t="shared" ref="G85" si="31">G86/G87</f>
        <v>1.2420289855072464</v>
      </c>
      <c r="H85" s="42" t="e">
        <f t="shared" ref="H85" si="32">H86/H87</f>
        <v>#DIV/0!</v>
      </c>
    </row>
    <row r="86" spans="1:8" ht="18.75">
      <c r="A86" s="48" t="s">
        <v>602</v>
      </c>
      <c r="B86" s="68" t="s">
        <v>276</v>
      </c>
      <c r="C86" s="68"/>
      <c r="D86" s="70">
        <v>1421</v>
      </c>
      <c r="E86" s="56">
        <v>1402</v>
      </c>
      <c r="F86" s="81">
        <f>ф.1!D81</f>
        <v>0</v>
      </c>
      <c r="G86" s="81">
        <f>ф.1!E81</f>
        <v>85.7</v>
      </c>
      <c r="H86" s="81">
        <f>ф.1!G81</f>
        <v>0</v>
      </c>
    </row>
    <row r="87" spans="1:8" ht="18.75">
      <c r="A87" s="48" t="s">
        <v>603</v>
      </c>
      <c r="B87" s="68" t="s">
        <v>277</v>
      </c>
      <c r="C87" s="68"/>
      <c r="D87" s="70">
        <v>1422</v>
      </c>
      <c r="E87" s="56">
        <v>1412</v>
      </c>
      <c r="F87" s="81">
        <f>ф.1!D86</f>
        <v>0</v>
      </c>
      <c r="G87" s="81">
        <f>ф.1!E86</f>
        <v>69</v>
      </c>
      <c r="H87" s="81">
        <f>ф.1!G86</f>
        <v>0</v>
      </c>
    </row>
    <row r="88" spans="1:8" ht="18.75" hidden="1">
      <c r="A88" s="69" t="s">
        <v>604</v>
      </c>
      <c r="B88" s="68" t="s">
        <v>278</v>
      </c>
      <c r="C88" s="68" t="s">
        <v>271</v>
      </c>
      <c r="D88" s="70">
        <v>1430</v>
      </c>
      <c r="E88" s="56"/>
      <c r="F88" s="42" t="e">
        <f>F89/F90</f>
        <v>#DIV/0!</v>
      </c>
      <c r="G88" s="42" t="e">
        <f t="shared" ref="G88" si="33">G89/G90</f>
        <v>#DIV/0!</v>
      </c>
      <c r="H88" s="42" t="e">
        <f t="shared" ref="H88" si="34">H89/H90</f>
        <v>#DIV/0!</v>
      </c>
    </row>
    <row r="89" spans="1:8" ht="18.75" hidden="1">
      <c r="A89" s="48" t="s">
        <v>605</v>
      </c>
      <c r="B89" s="68" t="s">
        <v>279</v>
      </c>
      <c r="C89" s="68"/>
      <c r="D89" s="70">
        <v>1431</v>
      </c>
      <c r="E89" s="56">
        <v>1403</v>
      </c>
      <c r="F89" s="81">
        <f>ф.1!D82</f>
        <v>0</v>
      </c>
      <c r="G89" s="81">
        <f>ф.1!E82</f>
        <v>0</v>
      </c>
      <c r="H89" s="81">
        <f>ф.1!G82</f>
        <v>0</v>
      </c>
    </row>
    <row r="90" spans="1:8" ht="18.75" hidden="1">
      <c r="A90" s="48" t="s">
        <v>606</v>
      </c>
      <c r="B90" s="68" t="s">
        <v>280</v>
      </c>
      <c r="C90" s="68"/>
      <c r="D90" s="70">
        <v>1432</v>
      </c>
      <c r="E90" s="56">
        <v>1413</v>
      </c>
      <c r="F90" s="81">
        <f>ф.1!D87</f>
        <v>0</v>
      </c>
      <c r="G90" s="81">
        <f>ф.1!E87</f>
        <v>0</v>
      </c>
      <c r="H90" s="81">
        <f>ф.1!G87</f>
        <v>0</v>
      </c>
    </row>
    <row r="91" spans="1:8" ht="18.75" hidden="1">
      <c r="A91" s="69" t="s">
        <v>303</v>
      </c>
      <c r="B91" s="68" t="s">
        <v>282</v>
      </c>
      <c r="C91" s="68" t="s">
        <v>289</v>
      </c>
      <c r="D91" s="70">
        <v>1440</v>
      </c>
      <c r="E91" s="56"/>
      <c r="F91" s="42" t="e">
        <f>F92/F93</f>
        <v>#DIV/0!</v>
      </c>
      <c r="G91" s="42" t="e">
        <f t="shared" ref="G91" si="35">G92/G93</f>
        <v>#DIV/0!</v>
      </c>
      <c r="H91" s="42" t="e">
        <f t="shared" ref="H91" si="36">H92/H93</f>
        <v>#DIV/0!</v>
      </c>
    </row>
    <row r="92" spans="1:8" ht="18.75" hidden="1">
      <c r="A92" s="48" t="s">
        <v>607</v>
      </c>
      <c r="B92" s="68" t="s">
        <v>283</v>
      </c>
      <c r="C92" s="68"/>
      <c r="D92" s="70">
        <v>1441</v>
      </c>
      <c r="E92" s="56">
        <v>1404</v>
      </c>
      <c r="F92" s="81">
        <f>ф.1!D83</f>
        <v>0</v>
      </c>
      <c r="G92" s="81">
        <f>ф.1!E83</f>
        <v>0</v>
      </c>
      <c r="H92" s="81">
        <f>ф.1!G83</f>
        <v>0</v>
      </c>
    </row>
    <row r="93" spans="1:8" ht="18.75" hidden="1">
      <c r="A93" s="48" t="s">
        <v>608</v>
      </c>
      <c r="B93" s="68" t="s">
        <v>284</v>
      </c>
      <c r="C93" s="68"/>
      <c r="D93" s="70">
        <v>1442</v>
      </c>
      <c r="E93" s="56">
        <v>1414</v>
      </c>
      <c r="F93" s="81">
        <f>ф.1!D88</f>
        <v>0</v>
      </c>
      <c r="G93" s="81">
        <f>ф.1!E88</f>
        <v>0</v>
      </c>
      <c r="H93" s="81">
        <f>ф.1!G88</f>
        <v>0</v>
      </c>
    </row>
    <row r="94" spans="1:8" ht="18.75" hidden="1">
      <c r="A94" s="69" t="s">
        <v>304</v>
      </c>
      <c r="B94" s="68" t="s">
        <v>286</v>
      </c>
      <c r="C94" s="68" t="s">
        <v>290</v>
      </c>
      <c r="D94" s="70">
        <v>1450</v>
      </c>
      <c r="E94" s="56"/>
      <c r="F94" s="42" t="e">
        <f>F95/F96</f>
        <v>#DIV/0!</v>
      </c>
      <c r="G94" s="42" t="e">
        <f t="shared" ref="G94" si="37">G95/G96</f>
        <v>#DIV/0!</v>
      </c>
      <c r="H94" s="42" t="e">
        <f>H95/H96</f>
        <v>#DIV/0!</v>
      </c>
    </row>
    <row r="95" spans="1:8" ht="18.75" hidden="1">
      <c r="A95" s="48" t="s">
        <v>609</v>
      </c>
      <c r="B95" s="68" t="s">
        <v>287</v>
      </c>
      <c r="C95" s="68"/>
      <c r="D95" s="70">
        <v>1451</v>
      </c>
      <c r="E95" s="56">
        <v>1405</v>
      </c>
      <c r="F95" s="81">
        <f>ф.1!D84</f>
        <v>0</v>
      </c>
      <c r="G95" s="81">
        <f>ф.1!E84</f>
        <v>0</v>
      </c>
      <c r="H95" s="81">
        <f>ф.1!G84</f>
        <v>0</v>
      </c>
    </row>
    <row r="96" spans="1:8" ht="18.75" hidden="1">
      <c r="A96" s="48" t="s">
        <v>610</v>
      </c>
      <c r="B96" s="68" t="s">
        <v>288</v>
      </c>
      <c r="C96" s="68"/>
      <c r="D96" s="70">
        <v>1452</v>
      </c>
      <c r="E96" s="56">
        <v>1415</v>
      </c>
      <c r="F96" s="81">
        <f>ф.1!D89</f>
        <v>0</v>
      </c>
      <c r="G96" s="81">
        <f>ф.1!E89</f>
        <v>0</v>
      </c>
      <c r="H96" s="81">
        <f>ф.1!G89</f>
        <v>0</v>
      </c>
    </row>
    <row r="97" spans="1:8" ht="15.75">
      <c r="A97" s="36" t="s">
        <v>418</v>
      </c>
      <c r="B97" s="37"/>
      <c r="C97" s="37"/>
      <c r="D97" s="38"/>
      <c r="E97" s="55"/>
      <c r="F97" s="55"/>
      <c r="G97" s="55"/>
      <c r="H97" s="55"/>
    </row>
    <row r="98" spans="1:8" ht="18.75">
      <c r="A98" s="40" t="s">
        <v>611</v>
      </c>
      <c r="B98" s="47" t="s">
        <v>272</v>
      </c>
      <c r="C98" s="47" t="s">
        <v>267</v>
      </c>
      <c r="D98" s="39">
        <v>1510</v>
      </c>
      <c r="E98" s="56"/>
      <c r="F98" s="42" t="e">
        <f>F99/F100</f>
        <v>#DIV/0!</v>
      </c>
      <c r="G98" s="42">
        <f t="shared" ref="G98" si="38">G99/G100</f>
        <v>1</v>
      </c>
      <c r="H98" s="42" t="e">
        <f t="shared" ref="H98" si="39">H99/H100</f>
        <v>#DIV/0!</v>
      </c>
    </row>
    <row r="99" spans="1:8" ht="18.75">
      <c r="A99" s="48" t="s">
        <v>612</v>
      </c>
      <c r="B99" s="68" t="s">
        <v>273</v>
      </c>
      <c r="C99" s="68"/>
      <c r="D99" s="70">
        <v>1511</v>
      </c>
      <c r="E99" s="56">
        <v>1501</v>
      </c>
      <c r="F99" s="81">
        <f>ф.1!D101</f>
        <v>0</v>
      </c>
      <c r="G99" s="81">
        <f>ф.1!E101</f>
        <v>100</v>
      </c>
      <c r="H99" s="81">
        <f>ф.1!G101</f>
        <v>0</v>
      </c>
    </row>
    <row r="100" spans="1:8" ht="18.75">
      <c r="A100" s="48" t="s">
        <v>613</v>
      </c>
      <c r="B100" s="68" t="s">
        <v>274</v>
      </c>
      <c r="C100" s="68"/>
      <c r="D100" s="70">
        <v>1512</v>
      </c>
      <c r="E100" s="56">
        <v>1511</v>
      </c>
      <c r="F100" s="81">
        <f>ф.1!D106</f>
        <v>0</v>
      </c>
      <c r="G100" s="81">
        <f>ф.1!E106</f>
        <v>100</v>
      </c>
      <c r="H100" s="81">
        <f>ф.1!G106</f>
        <v>0</v>
      </c>
    </row>
    <row r="101" spans="1:8" ht="18.75">
      <c r="A101" s="69" t="s">
        <v>305</v>
      </c>
      <c r="B101" s="68" t="s">
        <v>275</v>
      </c>
      <c r="C101" s="68" t="s">
        <v>269</v>
      </c>
      <c r="D101" s="70">
        <v>1520</v>
      </c>
      <c r="E101" s="56"/>
      <c r="F101" s="42" t="e">
        <f>F102/F103</f>
        <v>#DIV/0!</v>
      </c>
      <c r="G101" s="42">
        <f t="shared" ref="G101" si="40">G102/G103</f>
        <v>1.2420289855072464</v>
      </c>
      <c r="H101" s="42" t="e">
        <f t="shared" ref="H101" si="41">H102/H103</f>
        <v>#DIV/0!</v>
      </c>
    </row>
    <row r="102" spans="1:8" ht="18.75">
      <c r="A102" s="48" t="s">
        <v>614</v>
      </c>
      <c r="B102" s="68" t="s">
        <v>276</v>
      </c>
      <c r="C102" s="68"/>
      <c r="D102" s="70">
        <v>1521</v>
      </c>
      <c r="E102" s="56">
        <v>1502</v>
      </c>
      <c r="F102" s="81">
        <f>ф.1!D102</f>
        <v>0</v>
      </c>
      <c r="G102" s="81">
        <f>ф.1!E102</f>
        <v>85.7</v>
      </c>
      <c r="H102" s="81">
        <f>ф.1!G102</f>
        <v>0</v>
      </c>
    </row>
    <row r="103" spans="1:8" ht="18.75">
      <c r="A103" s="48" t="s">
        <v>615</v>
      </c>
      <c r="B103" s="68" t="s">
        <v>277</v>
      </c>
      <c r="C103" s="68"/>
      <c r="D103" s="70">
        <v>1522</v>
      </c>
      <c r="E103" s="56">
        <v>1512</v>
      </c>
      <c r="F103" s="81">
        <f>ф.1!D107</f>
        <v>0</v>
      </c>
      <c r="G103" s="81">
        <f>ф.1!E107</f>
        <v>69</v>
      </c>
      <c r="H103" s="81">
        <f>ф.1!G107</f>
        <v>0</v>
      </c>
    </row>
    <row r="104" spans="1:8" ht="18.75" hidden="1">
      <c r="A104" s="69" t="s">
        <v>306</v>
      </c>
      <c r="B104" s="68" t="s">
        <v>278</v>
      </c>
      <c r="C104" s="68" t="s">
        <v>271</v>
      </c>
      <c r="D104" s="70">
        <v>1530</v>
      </c>
      <c r="E104" s="56"/>
      <c r="F104" s="42" t="e">
        <f>F105/F106</f>
        <v>#DIV/0!</v>
      </c>
      <c r="G104" s="42" t="e">
        <f t="shared" ref="G104" si="42">G105/G106</f>
        <v>#DIV/0!</v>
      </c>
      <c r="H104" s="42" t="e">
        <f t="shared" ref="H104" si="43">H105/H106</f>
        <v>#DIV/0!</v>
      </c>
    </row>
    <row r="105" spans="1:8" ht="18.75" hidden="1">
      <c r="A105" s="48" t="s">
        <v>616</v>
      </c>
      <c r="B105" s="68" t="s">
        <v>279</v>
      </c>
      <c r="C105" s="68"/>
      <c r="D105" s="70">
        <v>1531</v>
      </c>
      <c r="E105" s="56">
        <v>1503</v>
      </c>
      <c r="F105" s="81">
        <f>ф.1!D103</f>
        <v>0</v>
      </c>
      <c r="G105" s="81">
        <f>ф.1!E103</f>
        <v>0</v>
      </c>
      <c r="H105" s="81">
        <f>ф.1!G103</f>
        <v>0</v>
      </c>
    </row>
    <row r="106" spans="1:8" ht="18.75" hidden="1">
      <c r="A106" s="48" t="s">
        <v>617</v>
      </c>
      <c r="B106" s="68" t="s">
        <v>280</v>
      </c>
      <c r="C106" s="68"/>
      <c r="D106" s="70">
        <v>1532</v>
      </c>
      <c r="E106" s="56">
        <v>1513</v>
      </c>
      <c r="F106" s="81">
        <f>ф.1!D108</f>
        <v>0</v>
      </c>
      <c r="G106" s="81">
        <f>ф.1!E108</f>
        <v>0</v>
      </c>
      <c r="H106" s="81">
        <f>ф.1!G108</f>
        <v>0</v>
      </c>
    </row>
    <row r="107" spans="1:8" ht="18.75" hidden="1">
      <c r="A107" s="69" t="s">
        <v>307</v>
      </c>
      <c r="B107" s="68" t="s">
        <v>282</v>
      </c>
      <c r="C107" s="68" t="s">
        <v>289</v>
      </c>
      <c r="D107" s="70">
        <v>1540</v>
      </c>
      <c r="E107" s="56"/>
      <c r="F107" s="42" t="e">
        <f>F108/F109</f>
        <v>#DIV/0!</v>
      </c>
      <c r="G107" s="42" t="e">
        <f t="shared" ref="G107" si="44">G108/G109</f>
        <v>#DIV/0!</v>
      </c>
      <c r="H107" s="42" t="e">
        <f t="shared" ref="H107" si="45">H108/H109</f>
        <v>#DIV/0!</v>
      </c>
    </row>
    <row r="108" spans="1:8" ht="18.75" hidden="1">
      <c r="A108" s="48" t="s">
        <v>618</v>
      </c>
      <c r="B108" s="68" t="s">
        <v>283</v>
      </c>
      <c r="C108" s="68"/>
      <c r="D108" s="70">
        <v>1541</v>
      </c>
      <c r="E108" s="56">
        <v>1504</v>
      </c>
      <c r="F108" s="81">
        <f>ф.1!D104</f>
        <v>0</v>
      </c>
      <c r="G108" s="81">
        <f>ф.1!E104</f>
        <v>0</v>
      </c>
      <c r="H108" s="81">
        <f>ф.1!G104</f>
        <v>0</v>
      </c>
    </row>
    <row r="109" spans="1:8" ht="18.75" hidden="1">
      <c r="A109" s="48" t="s">
        <v>619</v>
      </c>
      <c r="B109" s="68" t="s">
        <v>284</v>
      </c>
      <c r="C109" s="68"/>
      <c r="D109" s="70">
        <v>1542</v>
      </c>
      <c r="E109" s="56">
        <v>1514</v>
      </c>
      <c r="F109" s="81">
        <f>ф.1!D109</f>
        <v>0</v>
      </c>
      <c r="G109" s="81">
        <f>ф.1!E109</f>
        <v>0</v>
      </c>
      <c r="H109" s="81">
        <f>ф.1!G109</f>
        <v>0</v>
      </c>
    </row>
    <row r="110" spans="1:8" ht="18.75" hidden="1">
      <c r="A110" s="69" t="s">
        <v>308</v>
      </c>
      <c r="B110" s="68" t="s">
        <v>286</v>
      </c>
      <c r="C110" s="68" t="s">
        <v>290</v>
      </c>
      <c r="D110" s="70">
        <v>1550</v>
      </c>
      <c r="E110" s="56"/>
      <c r="F110" s="42" t="e">
        <f>F111/F112</f>
        <v>#DIV/0!</v>
      </c>
      <c r="G110" s="42" t="e">
        <f t="shared" ref="G110" si="46">G111/G112</f>
        <v>#DIV/0!</v>
      </c>
      <c r="H110" s="42" t="e">
        <f>H111/H112</f>
        <v>#DIV/0!</v>
      </c>
    </row>
    <row r="111" spans="1:8" ht="18.75" hidden="1">
      <c r="A111" s="48" t="s">
        <v>620</v>
      </c>
      <c r="B111" s="68" t="s">
        <v>287</v>
      </c>
      <c r="C111" s="68"/>
      <c r="D111" s="70">
        <v>1551</v>
      </c>
      <c r="E111" s="56">
        <v>1505</v>
      </c>
      <c r="F111" s="81">
        <f>ф.1!D105</f>
        <v>0</v>
      </c>
      <c r="G111" s="81">
        <f>ф.1!E105</f>
        <v>0</v>
      </c>
      <c r="H111" s="81">
        <f>ф.1!G105</f>
        <v>0</v>
      </c>
    </row>
    <row r="112" spans="1:8" ht="18.75" hidden="1">
      <c r="A112" s="48" t="s">
        <v>621</v>
      </c>
      <c r="B112" s="68" t="s">
        <v>288</v>
      </c>
      <c r="C112" s="68"/>
      <c r="D112" s="70">
        <v>1552</v>
      </c>
      <c r="E112" s="56">
        <v>1515</v>
      </c>
      <c r="F112" s="81">
        <f>ф.1!D110</f>
        <v>0</v>
      </c>
      <c r="G112" s="81">
        <f>ф.1!E110</f>
        <v>0</v>
      </c>
      <c r="H112" s="81">
        <f>ф.1!G110</f>
        <v>0</v>
      </c>
    </row>
    <row r="113" spans="1:8" ht="15.75">
      <c r="A113" s="36" t="s">
        <v>419</v>
      </c>
      <c r="B113" s="37"/>
      <c r="C113" s="37"/>
      <c r="D113" s="38"/>
      <c r="E113" s="55"/>
      <c r="F113" s="55"/>
      <c r="G113" s="55"/>
      <c r="H113" s="55"/>
    </row>
    <row r="114" spans="1:8" ht="18.75">
      <c r="A114" s="40" t="s">
        <v>309</v>
      </c>
      <c r="B114" s="47" t="s">
        <v>272</v>
      </c>
      <c r="C114" s="47" t="s">
        <v>267</v>
      </c>
      <c r="D114" s="39">
        <v>1610</v>
      </c>
      <c r="E114" s="56"/>
      <c r="F114" s="42" t="e">
        <f>F115/F116</f>
        <v>#DIV/0!</v>
      </c>
      <c r="G114" s="42">
        <f t="shared" ref="G114" si="47">G115/G116</f>
        <v>1</v>
      </c>
      <c r="H114" s="42" t="e">
        <f t="shared" ref="H114" si="48">H115/H116</f>
        <v>#DIV/0!</v>
      </c>
    </row>
    <row r="115" spans="1:8" ht="18.75">
      <c r="A115" s="48" t="s">
        <v>622</v>
      </c>
      <c r="B115" s="68" t="s">
        <v>273</v>
      </c>
      <c r="C115" s="68"/>
      <c r="D115" s="70">
        <v>1611</v>
      </c>
      <c r="E115" s="56">
        <v>1601</v>
      </c>
      <c r="F115" s="81">
        <f>ф.1!D122</f>
        <v>0</v>
      </c>
      <c r="G115" s="81">
        <f>ф.1!E122</f>
        <v>100</v>
      </c>
      <c r="H115" s="81">
        <f>ф.1!G122</f>
        <v>0</v>
      </c>
    </row>
    <row r="116" spans="1:8" ht="18.75">
      <c r="A116" s="48" t="s">
        <v>623</v>
      </c>
      <c r="B116" s="68" t="s">
        <v>274</v>
      </c>
      <c r="C116" s="68"/>
      <c r="D116" s="70">
        <v>1612</v>
      </c>
      <c r="E116" s="56">
        <v>1611</v>
      </c>
      <c r="F116" s="81">
        <f>ф.1!D127</f>
        <v>0</v>
      </c>
      <c r="G116" s="81">
        <f>ф.1!E127</f>
        <v>100</v>
      </c>
      <c r="H116" s="81">
        <f>ф.1!G127</f>
        <v>0</v>
      </c>
    </row>
    <row r="117" spans="1:8" ht="18.75">
      <c r="A117" s="69" t="s">
        <v>310</v>
      </c>
      <c r="B117" s="68" t="s">
        <v>275</v>
      </c>
      <c r="C117" s="68" t="s">
        <v>269</v>
      </c>
      <c r="D117" s="70">
        <v>1620</v>
      </c>
      <c r="E117" s="56"/>
      <c r="F117" s="42" t="e">
        <f>F118/F119</f>
        <v>#DIV/0!</v>
      </c>
      <c r="G117" s="42">
        <f t="shared" ref="G117" si="49">G118/G119</f>
        <v>1.2420289855072464</v>
      </c>
      <c r="H117" s="42" t="e">
        <f t="shared" ref="H117" si="50">H118/H119</f>
        <v>#DIV/0!</v>
      </c>
    </row>
    <row r="118" spans="1:8" ht="18.75">
      <c r="A118" s="48" t="s">
        <v>624</v>
      </c>
      <c r="B118" s="68" t="s">
        <v>276</v>
      </c>
      <c r="C118" s="68"/>
      <c r="D118" s="70">
        <v>1621</v>
      </c>
      <c r="E118" s="56">
        <v>1602</v>
      </c>
      <c r="F118" s="81">
        <f>ф.1!D123</f>
        <v>0</v>
      </c>
      <c r="G118" s="81">
        <f>ф.1!E123</f>
        <v>85.7</v>
      </c>
      <c r="H118" s="81">
        <f>ф.1!G123</f>
        <v>0</v>
      </c>
    </row>
    <row r="119" spans="1:8" ht="18.75">
      <c r="A119" s="48" t="s">
        <v>625</v>
      </c>
      <c r="B119" s="68" t="s">
        <v>277</v>
      </c>
      <c r="C119" s="68"/>
      <c r="D119" s="70">
        <v>1622</v>
      </c>
      <c r="E119" s="56">
        <v>1612</v>
      </c>
      <c r="F119" s="81">
        <f>ф.1!D128</f>
        <v>0</v>
      </c>
      <c r="G119" s="81">
        <f>ф.1!E128</f>
        <v>69</v>
      </c>
      <c r="H119" s="81">
        <f>ф.1!G128</f>
        <v>0</v>
      </c>
    </row>
    <row r="120" spans="1:8" ht="18.75" hidden="1">
      <c r="A120" s="69" t="s">
        <v>311</v>
      </c>
      <c r="B120" s="68" t="s">
        <v>278</v>
      </c>
      <c r="C120" s="68" t="s">
        <v>271</v>
      </c>
      <c r="D120" s="70">
        <v>1630</v>
      </c>
      <c r="E120" s="56"/>
      <c r="F120" s="42" t="e">
        <f>F121/F122</f>
        <v>#DIV/0!</v>
      </c>
      <c r="G120" s="42" t="e">
        <f t="shared" ref="G120" si="51">G121/G122</f>
        <v>#DIV/0!</v>
      </c>
      <c r="H120" s="42" t="e">
        <f t="shared" ref="H120" si="52">H121/H122</f>
        <v>#DIV/0!</v>
      </c>
    </row>
    <row r="121" spans="1:8" ht="18.75" hidden="1">
      <c r="A121" s="48" t="s">
        <v>626</v>
      </c>
      <c r="B121" s="68" t="s">
        <v>279</v>
      </c>
      <c r="C121" s="68"/>
      <c r="D121" s="70">
        <v>1631</v>
      </c>
      <c r="E121" s="56">
        <v>1603</v>
      </c>
      <c r="F121" s="81">
        <f>ф.1!D124</f>
        <v>0</v>
      </c>
      <c r="G121" s="81">
        <f>ф.1!E124</f>
        <v>0</v>
      </c>
      <c r="H121" s="81">
        <f>ф.1!G124</f>
        <v>0</v>
      </c>
    </row>
    <row r="122" spans="1:8" ht="18.75" hidden="1">
      <c r="A122" s="48" t="s">
        <v>627</v>
      </c>
      <c r="B122" s="68" t="s">
        <v>280</v>
      </c>
      <c r="C122" s="68"/>
      <c r="D122" s="70">
        <v>1632</v>
      </c>
      <c r="E122" s="56">
        <v>1613</v>
      </c>
      <c r="F122" s="81">
        <f>ф.1!D129</f>
        <v>0</v>
      </c>
      <c r="G122" s="81">
        <f>ф.1!E129</f>
        <v>0</v>
      </c>
      <c r="H122" s="81">
        <f>ф.1!G129</f>
        <v>0</v>
      </c>
    </row>
    <row r="123" spans="1:8" ht="18.75" hidden="1">
      <c r="A123" s="69" t="s">
        <v>312</v>
      </c>
      <c r="B123" s="68" t="s">
        <v>282</v>
      </c>
      <c r="C123" s="68" t="s">
        <v>289</v>
      </c>
      <c r="D123" s="70">
        <v>1640</v>
      </c>
      <c r="E123" s="56"/>
      <c r="F123" s="42" t="e">
        <f>F124/F125</f>
        <v>#DIV/0!</v>
      </c>
      <c r="G123" s="42" t="e">
        <f t="shared" ref="G123" si="53">G124/G125</f>
        <v>#DIV/0!</v>
      </c>
      <c r="H123" s="42" t="e">
        <f t="shared" ref="H123" si="54">H124/H125</f>
        <v>#DIV/0!</v>
      </c>
    </row>
    <row r="124" spans="1:8" ht="18.75" hidden="1">
      <c r="A124" s="48" t="s">
        <v>628</v>
      </c>
      <c r="B124" s="68" t="s">
        <v>283</v>
      </c>
      <c r="C124" s="68"/>
      <c r="D124" s="70">
        <v>1641</v>
      </c>
      <c r="E124" s="56">
        <v>1604</v>
      </c>
      <c r="F124" s="81">
        <f>ф.1!D125</f>
        <v>0</v>
      </c>
      <c r="G124" s="81">
        <f>ф.1!E125</f>
        <v>0</v>
      </c>
      <c r="H124" s="81">
        <f>ф.1!G125</f>
        <v>0</v>
      </c>
    </row>
    <row r="125" spans="1:8" ht="18.75" hidden="1">
      <c r="A125" s="48" t="s">
        <v>629</v>
      </c>
      <c r="B125" s="68" t="s">
        <v>284</v>
      </c>
      <c r="C125" s="68"/>
      <c r="D125" s="70">
        <v>1642</v>
      </c>
      <c r="E125" s="56">
        <v>1614</v>
      </c>
      <c r="F125" s="81">
        <f>ф.1!D130</f>
        <v>0</v>
      </c>
      <c r="G125" s="81">
        <f>ф.1!E130</f>
        <v>0</v>
      </c>
      <c r="H125" s="81">
        <f>ф.1!G130</f>
        <v>0</v>
      </c>
    </row>
    <row r="126" spans="1:8" ht="18.75" hidden="1">
      <c r="A126" s="69" t="s">
        <v>313</v>
      </c>
      <c r="B126" s="68" t="s">
        <v>286</v>
      </c>
      <c r="C126" s="68" t="s">
        <v>290</v>
      </c>
      <c r="D126" s="70">
        <v>1650</v>
      </c>
      <c r="E126" s="56"/>
      <c r="F126" s="42" t="e">
        <f>F127/F128</f>
        <v>#DIV/0!</v>
      </c>
      <c r="G126" s="42" t="e">
        <f t="shared" ref="G126" si="55">G127/G128</f>
        <v>#DIV/0!</v>
      </c>
      <c r="H126" s="42" t="e">
        <f>H127/H128</f>
        <v>#DIV/0!</v>
      </c>
    </row>
    <row r="127" spans="1:8" ht="18.75" hidden="1">
      <c r="A127" s="48" t="s">
        <v>630</v>
      </c>
      <c r="B127" s="68" t="s">
        <v>287</v>
      </c>
      <c r="C127" s="68"/>
      <c r="D127" s="70">
        <v>1651</v>
      </c>
      <c r="E127" s="56">
        <v>1605</v>
      </c>
      <c r="F127" s="81">
        <f>ф.1!D126</f>
        <v>0</v>
      </c>
      <c r="G127" s="81">
        <f>ф.1!E126</f>
        <v>0</v>
      </c>
      <c r="H127" s="81">
        <f>ф.1!G126</f>
        <v>0</v>
      </c>
    </row>
    <row r="128" spans="1:8" ht="18.75" hidden="1">
      <c r="A128" s="48" t="s">
        <v>631</v>
      </c>
      <c r="B128" s="68" t="s">
        <v>288</v>
      </c>
      <c r="C128" s="68"/>
      <c r="D128" s="70">
        <v>1652</v>
      </c>
      <c r="E128" s="73">
        <v>1615</v>
      </c>
      <c r="F128" s="81">
        <f>ф.1!D131</f>
        <v>0</v>
      </c>
      <c r="G128" s="81">
        <f>ф.1!E131</f>
        <v>0</v>
      </c>
      <c r="H128" s="81">
        <f>ф.1!G131</f>
        <v>0</v>
      </c>
    </row>
    <row r="129" spans="1:8" ht="15.75">
      <c r="A129" s="36" t="s">
        <v>420</v>
      </c>
      <c r="B129" s="37"/>
      <c r="C129" s="37"/>
      <c r="D129" s="38"/>
      <c r="E129" s="55"/>
      <c r="F129" s="55"/>
      <c r="G129" s="55"/>
      <c r="H129" s="55"/>
    </row>
    <row r="130" spans="1:8" ht="18.75">
      <c r="A130" s="40" t="s">
        <v>314</v>
      </c>
      <c r="B130" s="47" t="s">
        <v>272</v>
      </c>
      <c r="C130" s="47" t="s">
        <v>267</v>
      </c>
      <c r="D130" s="39">
        <v>1710</v>
      </c>
      <c r="E130" s="56"/>
      <c r="F130" s="42" t="e">
        <f>F131/F132</f>
        <v>#DIV/0!</v>
      </c>
      <c r="G130" s="42">
        <f t="shared" ref="G130" si="56">G131/G132</f>
        <v>1</v>
      </c>
      <c r="H130" s="42" t="e">
        <f t="shared" ref="H130" si="57">H131/H132</f>
        <v>#DIV/0!</v>
      </c>
    </row>
    <row r="131" spans="1:8" ht="18.75">
      <c r="A131" s="48" t="s">
        <v>632</v>
      </c>
      <c r="B131" s="68" t="s">
        <v>273</v>
      </c>
      <c r="C131" s="68"/>
      <c r="D131" s="70">
        <v>1711</v>
      </c>
      <c r="E131" s="56">
        <v>1701</v>
      </c>
      <c r="F131" s="81">
        <f>ф.1!D143</f>
        <v>0</v>
      </c>
      <c r="G131" s="81">
        <f>ф.1!E143</f>
        <v>100</v>
      </c>
      <c r="H131" s="81">
        <f>ф.1!G143</f>
        <v>0</v>
      </c>
    </row>
    <row r="132" spans="1:8" ht="18.75">
      <c r="A132" s="48" t="s">
        <v>633</v>
      </c>
      <c r="B132" s="68" t="s">
        <v>274</v>
      </c>
      <c r="C132" s="68"/>
      <c r="D132" s="70">
        <v>1712</v>
      </c>
      <c r="E132" s="56">
        <v>1711</v>
      </c>
      <c r="F132" s="81">
        <f>ф.1!D148</f>
        <v>0</v>
      </c>
      <c r="G132" s="81">
        <f>ф.1!E148</f>
        <v>100</v>
      </c>
      <c r="H132" s="81">
        <f>ф.1!G148</f>
        <v>0</v>
      </c>
    </row>
    <row r="133" spans="1:8" ht="18.75">
      <c r="A133" s="69" t="s">
        <v>315</v>
      </c>
      <c r="B133" s="68" t="s">
        <v>275</v>
      </c>
      <c r="C133" s="68" t="s">
        <v>269</v>
      </c>
      <c r="D133" s="70">
        <v>1720</v>
      </c>
      <c r="E133" s="56"/>
      <c r="F133" s="42" t="e">
        <f>F134/F135</f>
        <v>#DIV/0!</v>
      </c>
      <c r="G133" s="42">
        <f t="shared" ref="G133" si="58">G134/G135</f>
        <v>1.2048192771084338</v>
      </c>
      <c r="H133" s="42" t="e">
        <f t="shared" ref="H133" si="59">H134/H135</f>
        <v>#DIV/0!</v>
      </c>
    </row>
    <row r="134" spans="1:8" ht="18.75">
      <c r="A134" s="48" t="s">
        <v>634</v>
      </c>
      <c r="B134" s="68" t="s">
        <v>276</v>
      </c>
      <c r="C134" s="68"/>
      <c r="D134" s="70">
        <v>1721</v>
      </c>
      <c r="E134" s="56">
        <v>1702</v>
      </c>
      <c r="F134" s="81">
        <f>ф.1!D144</f>
        <v>0</v>
      </c>
      <c r="G134" s="81">
        <f>ф.1!E144</f>
        <v>100</v>
      </c>
      <c r="H134" s="81">
        <f>ф.1!G144</f>
        <v>0</v>
      </c>
    </row>
    <row r="135" spans="1:8" ht="18.75">
      <c r="A135" s="48" t="s">
        <v>635</v>
      </c>
      <c r="B135" s="68" t="s">
        <v>277</v>
      </c>
      <c r="C135" s="68"/>
      <c r="D135" s="70">
        <v>1722</v>
      </c>
      <c r="E135" s="56">
        <v>1712</v>
      </c>
      <c r="F135" s="81">
        <f>ф.1!D149</f>
        <v>0</v>
      </c>
      <c r="G135" s="81">
        <f>ф.1!E149</f>
        <v>83</v>
      </c>
      <c r="H135" s="81">
        <f>ф.1!G149</f>
        <v>0</v>
      </c>
    </row>
    <row r="136" spans="1:8" ht="18.75" hidden="1">
      <c r="A136" s="69" t="s">
        <v>316</v>
      </c>
      <c r="B136" s="68" t="s">
        <v>278</v>
      </c>
      <c r="C136" s="68" t="s">
        <v>271</v>
      </c>
      <c r="D136" s="70">
        <v>1730</v>
      </c>
      <c r="E136" s="56"/>
      <c r="F136" s="42" t="e">
        <f>F137/F138</f>
        <v>#DIV/0!</v>
      </c>
      <c r="G136" s="42" t="e">
        <f t="shared" ref="G136" si="60">G137/G138</f>
        <v>#DIV/0!</v>
      </c>
      <c r="H136" s="42" t="e">
        <f t="shared" ref="H136" si="61">H137/H138</f>
        <v>#DIV/0!</v>
      </c>
    </row>
    <row r="137" spans="1:8" ht="18.75" hidden="1">
      <c r="A137" s="48" t="s">
        <v>636</v>
      </c>
      <c r="B137" s="68" t="s">
        <v>279</v>
      </c>
      <c r="C137" s="68"/>
      <c r="D137" s="70">
        <v>1731</v>
      </c>
      <c r="E137" s="56">
        <v>1703</v>
      </c>
      <c r="F137" s="81">
        <f>ф.1!D145</f>
        <v>0</v>
      </c>
      <c r="G137" s="81">
        <f>ф.1!E145</f>
        <v>0</v>
      </c>
      <c r="H137" s="81">
        <f>ф.1!G145</f>
        <v>0</v>
      </c>
    </row>
    <row r="138" spans="1:8" ht="18.75" hidden="1">
      <c r="A138" s="48" t="s">
        <v>637</v>
      </c>
      <c r="B138" s="68" t="s">
        <v>280</v>
      </c>
      <c r="C138" s="68"/>
      <c r="D138" s="70">
        <v>1732</v>
      </c>
      <c r="E138" s="56">
        <v>1713</v>
      </c>
      <c r="F138" s="81">
        <f>ф.1!D150</f>
        <v>0</v>
      </c>
      <c r="G138" s="81">
        <f>ф.1!E150</f>
        <v>0</v>
      </c>
      <c r="H138" s="81">
        <f>ф.1!G150</f>
        <v>0</v>
      </c>
    </row>
    <row r="139" spans="1:8" ht="18.75" hidden="1">
      <c r="A139" s="69" t="s">
        <v>317</v>
      </c>
      <c r="B139" s="68" t="s">
        <v>282</v>
      </c>
      <c r="C139" s="68" t="s">
        <v>289</v>
      </c>
      <c r="D139" s="70">
        <v>1740</v>
      </c>
      <c r="E139" s="56"/>
      <c r="F139" s="42" t="e">
        <f>F140/F141</f>
        <v>#DIV/0!</v>
      </c>
      <c r="G139" s="42" t="e">
        <f t="shared" ref="G139" si="62">G140/G141</f>
        <v>#DIV/0!</v>
      </c>
      <c r="H139" s="42" t="e">
        <f t="shared" ref="H139" si="63">H140/H141</f>
        <v>#DIV/0!</v>
      </c>
    </row>
    <row r="140" spans="1:8" ht="18.75" hidden="1">
      <c r="A140" s="48" t="s">
        <v>638</v>
      </c>
      <c r="B140" s="68" t="s">
        <v>283</v>
      </c>
      <c r="C140" s="68"/>
      <c r="D140" s="70">
        <v>1741</v>
      </c>
      <c r="E140" s="56">
        <v>1704</v>
      </c>
      <c r="F140" s="81">
        <f>ф.1!D146</f>
        <v>0</v>
      </c>
      <c r="G140" s="81">
        <f>ф.1!E146</f>
        <v>0</v>
      </c>
      <c r="H140" s="81">
        <f>ф.1!G146</f>
        <v>0</v>
      </c>
    </row>
    <row r="141" spans="1:8" ht="18.75" hidden="1">
      <c r="A141" s="48" t="s">
        <v>639</v>
      </c>
      <c r="B141" s="68" t="s">
        <v>284</v>
      </c>
      <c r="C141" s="68"/>
      <c r="D141" s="70">
        <v>1742</v>
      </c>
      <c r="E141" s="56">
        <v>1714</v>
      </c>
      <c r="F141" s="81">
        <f>ф.1!D151</f>
        <v>0</v>
      </c>
      <c r="G141" s="81">
        <f>ф.1!E151</f>
        <v>0</v>
      </c>
      <c r="H141" s="81">
        <f>ф.1!G151</f>
        <v>0</v>
      </c>
    </row>
    <row r="142" spans="1:8" ht="18.75" hidden="1">
      <c r="A142" s="69" t="s">
        <v>318</v>
      </c>
      <c r="B142" s="68" t="s">
        <v>286</v>
      </c>
      <c r="C142" s="68" t="s">
        <v>290</v>
      </c>
      <c r="D142" s="70">
        <v>1750</v>
      </c>
      <c r="E142" s="56"/>
      <c r="F142" s="42" t="e">
        <f>F143/F144</f>
        <v>#DIV/0!</v>
      </c>
      <c r="G142" s="42" t="e">
        <f t="shared" ref="G142" si="64">G143/G144</f>
        <v>#DIV/0!</v>
      </c>
      <c r="H142" s="42" t="e">
        <f>H143/H144</f>
        <v>#DIV/0!</v>
      </c>
    </row>
    <row r="143" spans="1:8" ht="18.75" hidden="1">
      <c r="A143" s="48" t="s">
        <v>640</v>
      </c>
      <c r="B143" s="68" t="s">
        <v>287</v>
      </c>
      <c r="C143" s="68"/>
      <c r="D143" s="70">
        <v>1751</v>
      </c>
      <c r="E143" s="56">
        <v>1705</v>
      </c>
      <c r="F143" s="81">
        <f>ф.1!D147</f>
        <v>0</v>
      </c>
      <c r="G143" s="81">
        <f>ф.1!E147</f>
        <v>0</v>
      </c>
      <c r="H143" s="81">
        <f>ф.1!G147</f>
        <v>0</v>
      </c>
    </row>
    <row r="144" spans="1:8" ht="18.75" hidden="1">
      <c r="A144" s="48" t="s">
        <v>641</v>
      </c>
      <c r="B144" s="68" t="s">
        <v>288</v>
      </c>
      <c r="C144" s="68"/>
      <c r="D144" s="70">
        <v>1752</v>
      </c>
      <c r="E144" s="56">
        <v>1715</v>
      </c>
      <c r="F144" s="81">
        <f>ф.1!D152</f>
        <v>0</v>
      </c>
      <c r="G144" s="81">
        <f>ф.1!E152</f>
        <v>0</v>
      </c>
      <c r="H144" s="81">
        <f>ф.1!G152</f>
        <v>0</v>
      </c>
    </row>
    <row r="145" spans="1:8" ht="15.75">
      <c r="A145" s="36" t="s">
        <v>421</v>
      </c>
      <c r="B145" s="37"/>
      <c r="C145" s="37"/>
      <c r="D145" s="38"/>
      <c r="E145" s="55"/>
      <c r="F145" s="55"/>
      <c r="G145" s="55"/>
      <c r="H145" s="55"/>
    </row>
    <row r="146" spans="1:8" ht="18.75">
      <c r="A146" s="40" t="s">
        <v>319</v>
      </c>
      <c r="B146" s="47" t="s">
        <v>272</v>
      </c>
      <c r="C146" s="47" t="s">
        <v>267</v>
      </c>
      <c r="D146" s="39">
        <v>1810</v>
      </c>
      <c r="E146" s="56"/>
      <c r="F146" s="42" t="e">
        <f>F147/F148</f>
        <v>#DIV/0!</v>
      </c>
      <c r="G146" s="42">
        <f t="shared" ref="G146" si="65">G147/G148</f>
        <v>1</v>
      </c>
      <c r="H146" s="42" t="e">
        <f t="shared" ref="H146" si="66">H147/H148</f>
        <v>#DIV/0!</v>
      </c>
    </row>
    <row r="147" spans="1:8" ht="18.75">
      <c r="A147" s="48" t="s">
        <v>642</v>
      </c>
      <c r="B147" s="68" t="s">
        <v>273</v>
      </c>
      <c r="C147" s="68"/>
      <c r="D147" s="70">
        <v>1811</v>
      </c>
      <c r="E147" s="56">
        <v>1801</v>
      </c>
      <c r="F147" s="81">
        <f>ф.1!D164</f>
        <v>0</v>
      </c>
      <c r="G147" s="81">
        <f>ф.1!E164</f>
        <v>100</v>
      </c>
      <c r="H147" s="81">
        <f>ф.1!G164</f>
        <v>0</v>
      </c>
    </row>
    <row r="148" spans="1:8" ht="18.75">
      <c r="A148" s="48" t="s">
        <v>643</v>
      </c>
      <c r="B148" s="68" t="s">
        <v>274</v>
      </c>
      <c r="C148" s="68"/>
      <c r="D148" s="70">
        <v>1812</v>
      </c>
      <c r="E148" s="56">
        <v>1811</v>
      </c>
      <c r="F148" s="81">
        <f>ф.1!D169</f>
        <v>0</v>
      </c>
      <c r="G148" s="81">
        <f>ф.1!E169</f>
        <v>100</v>
      </c>
      <c r="H148" s="81">
        <f>ф.1!G169</f>
        <v>0</v>
      </c>
    </row>
    <row r="149" spans="1:8" ht="18.75">
      <c r="A149" s="69" t="s">
        <v>320</v>
      </c>
      <c r="B149" s="68" t="s">
        <v>275</v>
      </c>
      <c r="C149" s="68" t="s">
        <v>269</v>
      </c>
      <c r="D149" s="70">
        <v>1820</v>
      </c>
      <c r="E149" s="56"/>
      <c r="F149" s="42" t="e">
        <f>F150/F151</f>
        <v>#DIV/0!</v>
      </c>
      <c r="G149" s="42">
        <f t="shared" ref="G149" si="67">G150/G151</f>
        <v>1</v>
      </c>
      <c r="H149" s="42" t="e">
        <f t="shared" ref="H149" si="68">H150/H151</f>
        <v>#DIV/0!</v>
      </c>
    </row>
    <row r="150" spans="1:8" ht="18.75">
      <c r="A150" s="48" t="s">
        <v>644</v>
      </c>
      <c r="B150" s="68" t="s">
        <v>276</v>
      </c>
      <c r="C150" s="68"/>
      <c r="D150" s="70">
        <v>1821</v>
      </c>
      <c r="E150" s="56">
        <v>1802</v>
      </c>
      <c r="F150" s="81">
        <f>ф.1!D165</f>
        <v>0</v>
      </c>
      <c r="G150" s="81">
        <f>ф.1!E165</f>
        <v>100</v>
      </c>
      <c r="H150" s="81">
        <f>ф.1!G165</f>
        <v>0</v>
      </c>
    </row>
    <row r="151" spans="1:8" ht="18.75">
      <c r="A151" s="48" t="s">
        <v>645</v>
      </c>
      <c r="B151" s="68" t="s">
        <v>277</v>
      </c>
      <c r="C151" s="68"/>
      <c r="D151" s="70">
        <v>1822</v>
      </c>
      <c r="E151" s="56">
        <v>1812</v>
      </c>
      <c r="F151" s="81">
        <f>ф.1!D170</f>
        <v>0</v>
      </c>
      <c r="G151" s="81">
        <f>ф.1!E170</f>
        <v>100</v>
      </c>
      <c r="H151" s="81">
        <f>ф.1!G170</f>
        <v>0</v>
      </c>
    </row>
    <row r="152" spans="1:8" ht="18.75" hidden="1">
      <c r="A152" s="69" t="s">
        <v>321</v>
      </c>
      <c r="B152" s="68" t="s">
        <v>278</v>
      </c>
      <c r="C152" s="68" t="s">
        <v>271</v>
      </c>
      <c r="D152" s="70">
        <v>1830</v>
      </c>
      <c r="E152" s="56"/>
      <c r="F152" s="42" t="e">
        <f>F153/F154</f>
        <v>#DIV/0!</v>
      </c>
      <c r="G152" s="42" t="e">
        <f t="shared" ref="G152" si="69">G153/G154</f>
        <v>#DIV/0!</v>
      </c>
      <c r="H152" s="42" t="e">
        <f t="shared" ref="H152" si="70">H153/H154</f>
        <v>#DIV/0!</v>
      </c>
    </row>
    <row r="153" spans="1:8" ht="18.75" hidden="1">
      <c r="A153" s="48" t="s">
        <v>646</v>
      </c>
      <c r="B153" s="68" t="s">
        <v>279</v>
      </c>
      <c r="C153" s="68"/>
      <c r="D153" s="70">
        <v>1831</v>
      </c>
      <c r="E153" s="56">
        <v>1803</v>
      </c>
      <c r="F153" s="81">
        <f>ф.1!D166</f>
        <v>0</v>
      </c>
      <c r="G153" s="81">
        <f>ф.1!E166</f>
        <v>0</v>
      </c>
      <c r="H153" s="81">
        <f>ф.1!G166</f>
        <v>0</v>
      </c>
    </row>
    <row r="154" spans="1:8" ht="18.75" hidden="1">
      <c r="A154" s="48" t="s">
        <v>647</v>
      </c>
      <c r="B154" s="68" t="s">
        <v>280</v>
      </c>
      <c r="C154" s="68"/>
      <c r="D154" s="70">
        <v>1832</v>
      </c>
      <c r="E154" s="56">
        <v>1813</v>
      </c>
      <c r="F154" s="81">
        <f>ф.1!D171</f>
        <v>0</v>
      </c>
      <c r="G154" s="81">
        <f>ф.1!E171</f>
        <v>0</v>
      </c>
      <c r="H154" s="81">
        <f>ф.1!G171</f>
        <v>0</v>
      </c>
    </row>
    <row r="155" spans="1:8" ht="18.75" hidden="1">
      <c r="A155" s="69" t="s">
        <v>322</v>
      </c>
      <c r="B155" s="68" t="s">
        <v>282</v>
      </c>
      <c r="C155" s="68" t="s">
        <v>289</v>
      </c>
      <c r="D155" s="70">
        <v>1840</v>
      </c>
      <c r="E155" s="56"/>
      <c r="F155" s="42" t="e">
        <f>F156/F157</f>
        <v>#DIV/0!</v>
      </c>
      <c r="G155" s="42" t="e">
        <f t="shared" ref="G155" si="71">G156/G157</f>
        <v>#DIV/0!</v>
      </c>
      <c r="H155" s="42" t="e">
        <f t="shared" ref="H155" si="72">H156/H157</f>
        <v>#DIV/0!</v>
      </c>
    </row>
    <row r="156" spans="1:8" ht="18.75" hidden="1">
      <c r="A156" s="48" t="s">
        <v>648</v>
      </c>
      <c r="B156" s="68" t="s">
        <v>283</v>
      </c>
      <c r="C156" s="68"/>
      <c r="D156" s="70">
        <v>1841</v>
      </c>
      <c r="E156" s="56">
        <v>1804</v>
      </c>
      <c r="F156" s="81">
        <f>ф.1!D167</f>
        <v>0</v>
      </c>
      <c r="G156" s="81">
        <f>ф.1!E167</f>
        <v>0</v>
      </c>
      <c r="H156" s="81">
        <f>ф.1!G167</f>
        <v>0</v>
      </c>
    </row>
    <row r="157" spans="1:8" ht="18.75" hidden="1">
      <c r="A157" s="48" t="s">
        <v>649</v>
      </c>
      <c r="B157" s="68" t="s">
        <v>284</v>
      </c>
      <c r="C157" s="68"/>
      <c r="D157" s="70">
        <v>1842</v>
      </c>
      <c r="E157" s="56">
        <v>1814</v>
      </c>
      <c r="F157" s="81">
        <f>ф.1!D172</f>
        <v>0</v>
      </c>
      <c r="G157" s="81">
        <f>ф.1!E172</f>
        <v>0</v>
      </c>
      <c r="H157" s="81">
        <f>ф.1!G172</f>
        <v>0</v>
      </c>
    </row>
    <row r="158" spans="1:8" ht="18.75" hidden="1">
      <c r="A158" s="69" t="s">
        <v>323</v>
      </c>
      <c r="B158" s="68" t="s">
        <v>286</v>
      </c>
      <c r="C158" s="68" t="s">
        <v>290</v>
      </c>
      <c r="D158" s="70">
        <v>1850</v>
      </c>
      <c r="E158" s="56"/>
      <c r="F158" s="42" t="e">
        <f>F159/F160</f>
        <v>#DIV/0!</v>
      </c>
      <c r="G158" s="42" t="e">
        <f t="shared" ref="G158" si="73">G159/G160</f>
        <v>#DIV/0!</v>
      </c>
      <c r="H158" s="42" t="e">
        <f>H159/H160</f>
        <v>#DIV/0!</v>
      </c>
    </row>
    <row r="159" spans="1:8" ht="18.75" hidden="1">
      <c r="A159" s="48" t="s">
        <v>650</v>
      </c>
      <c r="B159" s="68" t="s">
        <v>287</v>
      </c>
      <c r="C159" s="68"/>
      <c r="D159" s="70">
        <v>1851</v>
      </c>
      <c r="E159" s="56">
        <v>1805</v>
      </c>
      <c r="F159" s="81">
        <f>ф.1!D168</f>
        <v>0</v>
      </c>
      <c r="G159" s="81">
        <f>ф.1!E168</f>
        <v>0</v>
      </c>
      <c r="H159" s="81">
        <f>ф.1!G168</f>
        <v>0</v>
      </c>
    </row>
    <row r="160" spans="1:8" ht="18.75" hidden="1">
      <c r="A160" s="48" t="s">
        <v>651</v>
      </c>
      <c r="B160" s="68" t="s">
        <v>288</v>
      </c>
      <c r="C160" s="68"/>
      <c r="D160" s="70">
        <v>1852</v>
      </c>
      <c r="E160" s="56">
        <v>1815</v>
      </c>
      <c r="F160" s="81">
        <f>ф.1!D173</f>
        <v>0</v>
      </c>
      <c r="G160" s="81">
        <f>ф.1!E173</f>
        <v>0</v>
      </c>
      <c r="H160" s="81">
        <f>ф.1!G173</f>
        <v>0</v>
      </c>
    </row>
    <row r="161" spans="1:8" ht="15.75">
      <c r="A161" s="36" t="s">
        <v>422</v>
      </c>
      <c r="B161" s="37"/>
      <c r="C161" s="37"/>
      <c r="D161" s="38"/>
      <c r="E161" s="55"/>
      <c r="F161" s="55"/>
      <c r="G161" s="55"/>
      <c r="H161" s="55"/>
    </row>
    <row r="162" spans="1:8" ht="18.75">
      <c r="A162" s="40" t="s">
        <v>324</v>
      </c>
      <c r="B162" s="47" t="s">
        <v>272</v>
      </c>
      <c r="C162" s="47" t="s">
        <v>267</v>
      </c>
      <c r="D162" s="39">
        <v>1910</v>
      </c>
      <c r="E162" s="56"/>
      <c r="F162" s="42" t="e">
        <f>F163/F164</f>
        <v>#DIV/0!</v>
      </c>
      <c r="G162" s="42">
        <f t="shared" ref="G162" si="74">G163/G164</f>
        <v>1</v>
      </c>
      <c r="H162" s="42" t="e">
        <f t="shared" ref="H162" si="75">H163/H164</f>
        <v>#DIV/0!</v>
      </c>
    </row>
    <row r="163" spans="1:8" ht="18.75">
      <c r="A163" s="48" t="s">
        <v>652</v>
      </c>
      <c r="B163" s="68" t="s">
        <v>273</v>
      </c>
      <c r="C163" s="68"/>
      <c r="D163" s="70">
        <v>1911</v>
      </c>
      <c r="E163" s="56">
        <v>1901</v>
      </c>
      <c r="F163" s="81">
        <f>ф.1!D185</f>
        <v>0</v>
      </c>
      <c r="G163" s="81">
        <f>ф.1!E185</f>
        <v>100</v>
      </c>
      <c r="H163" s="81">
        <f>ф.1!G185</f>
        <v>0</v>
      </c>
    </row>
    <row r="164" spans="1:8" ht="18.75">
      <c r="A164" s="48" t="s">
        <v>653</v>
      </c>
      <c r="B164" s="68" t="s">
        <v>274</v>
      </c>
      <c r="C164" s="68"/>
      <c r="D164" s="70">
        <v>1912</v>
      </c>
      <c r="E164" s="56">
        <v>1911</v>
      </c>
      <c r="F164" s="81">
        <f>ф.1!D190</f>
        <v>0</v>
      </c>
      <c r="G164" s="81">
        <f>ф.1!E190</f>
        <v>100</v>
      </c>
      <c r="H164" s="81">
        <f>ф.1!G190</f>
        <v>0</v>
      </c>
    </row>
    <row r="165" spans="1:8" ht="18.75">
      <c r="A165" s="69" t="s">
        <v>325</v>
      </c>
      <c r="B165" s="68" t="s">
        <v>275</v>
      </c>
      <c r="C165" s="68" t="s">
        <v>269</v>
      </c>
      <c r="D165" s="70">
        <v>1920</v>
      </c>
      <c r="E165" s="56"/>
      <c r="F165" s="42" t="e">
        <f>F166/F167</f>
        <v>#DIV/0!</v>
      </c>
      <c r="G165" s="42">
        <f t="shared" ref="G165" si="76">G166/G167</f>
        <v>1.3888888888888888</v>
      </c>
      <c r="H165" s="42" t="e">
        <f t="shared" ref="H165" si="77">H166/H167</f>
        <v>#DIV/0!</v>
      </c>
    </row>
    <row r="166" spans="1:8" ht="18.75">
      <c r="A166" s="48" t="s">
        <v>654</v>
      </c>
      <c r="B166" s="68" t="s">
        <v>276</v>
      </c>
      <c r="C166" s="68"/>
      <c r="D166" s="70">
        <v>1921</v>
      </c>
      <c r="E166" s="56">
        <v>1902</v>
      </c>
      <c r="F166" s="81">
        <f>ф.1!D186</f>
        <v>0</v>
      </c>
      <c r="G166" s="81">
        <f>ф.1!E186</f>
        <v>100</v>
      </c>
      <c r="H166" s="81">
        <f>ф.1!G186</f>
        <v>0</v>
      </c>
    </row>
    <row r="167" spans="1:8" ht="18.75">
      <c r="A167" s="48" t="s">
        <v>655</v>
      </c>
      <c r="B167" s="68" t="s">
        <v>277</v>
      </c>
      <c r="C167" s="68"/>
      <c r="D167" s="70">
        <v>1922</v>
      </c>
      <c r="E167" s="56">
        <v>1912</v>
      </c>
      <c r="F167" s="81">
        <f>ф.1!D191</f>
        <v>0</v>
      </c>
      <c r="G167" s="81">
        <f>ф.1!E191</f>
        <v>72</v>
      </c>
      <c r="H167" s="81">
        <f>ф.1!G191</f>
        <v>0</v>
      </c>
    </row>
    <row r="168" spans="1:8" ht="18.75" hidden="1">
      <c r="A168" s="69" t="s">
        <v>326</v>
      </c>
      <c r="B168" s="68" t="s">
        <v>278</v>
      </c>
      <c r="C168" s="68" t="s">
        <v>271</v>
      </c>
      <c r="D168" s="70">
        <v>1930</v>
      </c>
      <c r="E168" s="56"/>
      <c r="F168" s="42" t="e">
        <f>F169/F170</f>
        <v>#DIV/0!</v>
      </c>
      <c r="G168" s="42" t="e">
        <f t="shared" ref="G168" si="78">G169/G170</f>
        <v>#DIV/0!</v>
      </c>
      <c r="H168" s="42" t="e">
        <f t="shared" ref="H168" si="79">H169/H170</f>
        <v>#DIV/0!</v>
      </c>
    </row>
    <row r="169" spans="1:8" ht="18.75" hidden="1">
      <c r="A169" s="48" t="s">
        <v>656</v>
      </c>
      <c r="B169" s="68" t="s">
        <v>279</v>
      </c>
      <c r="C169" s="68"/>
      <c r="D169" s="70">
        <v>1931</v>
      </c>
      <c r="E169" s="56">
        <v>1903</v>
      </c>
      <c r="F169" s="81">
        <f>ф.1!D187</f>
        <v>0</v>
      </c>
      <c r="G169" s="81">
        <f>ф.1!E187</f>
        <v>0</v>
      </c>
      <c r="H169" s="81">
        <f>ф.1!G187</f>
        <v>0</v>
      </c>
    </row>
    <row r="170" spans="1:8" ht="18.75" hidden="1">
      <c r="A170" s="48" t="s">
        <v>657</v>
      </c>
      <c r="B170" s="68" t="s">
        <v>280</v>
      </c>
      <c r="C170" s="68"/>
      <c r="D170" s="70">
        <v>1932</v>
      </c>
      <c r="E170" s="56">
        <v>1913</v>
      </c>
      <c r="F170" s="81">
        <f>ф.1!D192</f>
        <v>0</v>
      </c>
      <c r="G170" s="81">
        <f>ф.1!E192</f>
        <v>0</v>
      </c>
      <c r="H170" s="81">
        <f>ф.1!G192</f>
        <v>0</v>
      </c>
    </row>
    <row r="171" spans="1:8" ht="18.75" hidden="1">
      <c r="A171" s="69" t="s">
        <v>327</v>
      </c>
      <c r="B171" s="68" t="s">
        <v>282</v>
      </c>
      <c r="C171" s="68" t="s">
        <v>289</v>
      </c>
      <c r="D171" s="70">
        <v>1940</v>
      </c>
      <c r="E171" s="56"/>
      <c r="F171" s="42" t="e">
        <f>F172/F173</f>
        <v>#DIV/0!</v>
      </c>
      <c r="G171" s="42" t="e">
        <f t="shared" ref="G171" si="80">G172/G173</f>
        <v>#DIV/0!</v>
      </c>
      <c r="H171" s="42" t="e">
        <f t="shared" ref="H171" si="81">H172/H173</f>
        <v>#DIV/0!</v>
      </c>
    </row>
    <row r="172" spans="1:8" ht="18.75" hidden="1">
      <c r="A172" s="48" t="s">
        <v>658</v>
      </c>
      <c r="B172" s="68" t="s">
        <v>283</v>
      </c>
      <c r="C172" s="68"/>
      <c r="D172" s="70">
        <v>1941</v>
      </c>
      <c r="E172" s="56">
        <v>1904</v>
      </c>
      <c r="F172" s="81">
        <f>ф.1!D188</f>
        <v>0</v>
      </c>
      <c r="G172" s="81">
        <f>ф.1!E188</f>
        <v>0</v>
      </c>
      <c r="H172" s="81">
        <f>ф.1!G188</f>
        <v>0</v>
      </c>
    </row>
    <row r="173" spans="1:8" ht="18.75" hidden="1">
      <c r="A173" s="48" t="s">
        <v>659</v>
      </c>
      <c r="B173" s="68" t="s">
        <v>284</v>
      </c>
      <c r="C173" s="68"/>
      <c r="D173" s="70">
        <v>1942</v>
      </c>
      <c r="E173" s="56">
        <v>1914</v>
      </c>
      <c r="F173" s="81">
        <f>ф.1!D193</f>
        <v>0</v>
      </c>
      <c r="G173" s="81">
        <f>ф.1!E193</f>
        <v>0</v>
      </c>
      <c r="H173" s="81">
        <f>ф.1!G193</f>
        <v>0</v>
      </c>
    </row>
    <row r="174" spans="1:8" ht="18.75" hidden="1">
      <c r="A174" s="69" t="s">
        <v>328</v>
      </c>
      <c r="B174" s="68" t="s">
        <v>286</v>
      </c>
      <c r="C174" s="68" t="s">
        <v>290</v>
      </c>
      <c r="D174" s="70">
        <v>1950</v>
      </c>
      <c r="E174" s="56"/>
      <c r="F174" s="42" t="e">
        <f>F175/F176</f>
        <v>#DIV/0!</v>
      </c>
      <c r="G174" s="42" t="e">
        <f t="shared" ref="G174" si="82">G175/G176</f>
        <v>#DIV/0!</v>
      </c>
      <c r="H174" s="42" t="e">
        <f>H175/H176</f>
        <v>#DIV/0!</v>
      </c>
    </row>
    <row r="175" spans="1:8" ht="18.75" hidden="1">
      <c r="A175" s="48" t="s">
        <v>660</v>
      </c>
      <c r="B175" s="68" t="s">
        <v>287</v>
      </c>
      <c r="C175" s="68"/>
      <c r="D175" s="70">
        <v>1951</v>
      </c>
      <c r="E175" s="56">
        <v>1905</v>
      </c>
      <c r="F175" s="81">
        <f>ф.1!D189</f>
        <v>0</v>
      </c>
      <c r="G175" s="81">
        <f>ф.1!E189</f>
        <v>0</v>
      </c>
      <c r="H175" s="81">
        <f>ф.1!G189</f>
        <v>0</v>
      </c>
    </row>
    <row r="176" spans="1:8" ht="18.75" hidden="1">
      <c r="A176" s="48" t="s">
        <v>661</v>
      </c>
      <c r="B176" s="68" t="s">
        <v>288</v>
      </c>
      <c r="C176" s="68"/>
      <c r="D176" s="70">
        <v>1952</v>
      </c>
      <c r="E176" s="73">
        <v>1915</v>
      </c>
      <c r="F176" s="81">
        <f>ф.1!D194</f>
        <v>0</v>
      </c>
      <c r="G176" s="81">
        <f>ф.1!E194</f>
        <v>0</v>
      </c>
      <c r="H176" s="81">
        <f>ф.1!G194</f>
        <v>0</v>
      </c>
    </row>
    <row r="177" spans="1:8" ht="20.25">
      <c r="A177" s="69" t="s">
        <v>95</v>
      </c>
      <c r="B177" s="68" t="s">
        <v>96</v>
      </c>
      <c r="C177" s="68" t="s">
        <v>97</v>
      </c>
      <c r="D177" s="70">
        <v>1100</v>
      </c>
      <c r="E177" s="54"/>
      <c r="F177" s="43">
        <v>1.07</v>
      </c>
      <c r="G177" s="45">
        <v>1.1200000000000001</v>
      </c>
      <c r="H177" s="46"/>
    </row>
    <row r="178" spans="1:8" ht="18.75">
      <c r="A178" s="24" t="s">
        <v>98</v>
      </c>
      <c r="B178" s="68" t="s">
        <v>99</v>
      </c>
      <c r="C178" s="70" t="s">
        <v>21</v>
      </c>
      <c r="D178" s="70">
        <v>1200</v>
      </c>
      <c r="E178" s="54"/>
      <c r="F178" s="43">
        <v>1.07</v>
      </c>
      <c r="G178" s="45">
        <v>1.1200000000000001</v>
      </c>
      <c r="H178" s="46"/>
    </row>
    <row r="179" spans="1:8" ht="18.75">
      <c r="A179" s="69" t="s">
        <v>329</v>
      </c>
      <c r="B179" s="68" t="s">
        <v>336</v>
      </c>
      <c r="C179" s="70"/>
      <c r="D179" s="70">
        <v>1300</v>
      </c>
      <c r="E179" s="54"/>
      <c r="F179" s="43">
        <v>1.07</v>
      </c>
      <c r="G179" s="45">
        <v>1.1200000000000001</v>
      </c>
      <c r="H179" s="46"/>
    </row>
    <row r="180" spans="1:8" ht="18.75">
      <c r="A180" s="24" t="s">
        <v>330</v>
      </c>
      <c r="B180" s="68" t="s">
        <v>337</v>
      </c>
      <c r="C180" s="70"/>
      <c r="D180" s="70">
        <v>1400</v>
      </c>
      <c r="E180" s="54"/>
      <c r="F180" s="43">
        <v>1.07</v>
      </c>
      <c r="G180" s="45">
        <v>1.1200000000000001</v>
      </c>
      <c r="H180" s="46"/>
    </row>
    <row r="181" spans="1:8" ht="18.75">
      <c r="A181" s="69" t="s">
        <v>331</v>
      </c>
      <c r="B181" s="68" t="s">
        <v>338</v>
      </c>
      <c r="C181" s="70"/>
      <c r="D181" s="70">
        <v>1500</v>
      </c>
      <c r="E181" s="54"/>
      <c r="F181" s="43">
        <v>1</v>
      </c>
      <c r="G181" s="45">
        <v>1.1200000000000001</v>
      </c>
      <c r="H181" s="46"/>
    </row>
    <row r="182" spans="1:8" ht="18.75">
      <c r="A182" s="24" t="s">
        <v>332</v>
      </c>
      <c r="B182" s="68" t="s">
        <v>339</v>
      </c>
      <c r="C182" s="70"/>
      <c r="D182" s="70">
        <v>1600</v>
      </c>
      <c r="E182" s="54"/>
      <c r="F182" s="43">
        <v>0.95</v>
      </c>
      <c r="G182" s="45">
        <v>1.1200000000000001</v>
      </c>
      <c r="H182" s="46"/>
    </row>
    <row r="183" spans="1:8" ht="18.75">
      <c r="A183" s="69" t="s">
        <v>333</v>
      </c>
      <c r="B183" s="68" t="s">
        <v>340</v>
      </c>
      <c r="C183" s="70"/>
      <c r="D183" s="70">
        <v>1700</v>
      </c>
      <c r="E183" s="54"/>
      <c r="F183" s="43"/>
      <c r="G183" s="45">
        <v>1.1000000000000001</v>
      </c>
      <c r="H183" s="46"/>
    </row>
    <row r="184" spans="1:8" ht="18.75">
      <c r="A184" s="24" t="s">
        <v>334</v>
      </c>
      <c r="B184" s="68" t="s">
        <v>341</v>
      </c>
      <c r="C184" s="70"/>
      <c r="D184" s="70">
        <v>1800</v>
      </c>
      <c r="E184" s="54"/>
      <c r="F184" s="43"/>
      <c r="G184" s="45">
        <v>1</v>
      </c>
      <c r="H184" s="46"/>
    </row>
    <row r="185" spans="1:8" ht="18.75">
      <c r="A185" s="69" t="s">
        <v>335</v>
      </c>
      <c r="B185" s="68" t="s">
        <v>342</v>
      </c>
      <c r="C185" s="70"/>
      <c r="D185" s="70">
        <v>1900</v>
      </c>
      <c r="E185" s="54"/>
      <c r="F185" s="43"/>
      <c r="G185" s="45">
        <v>1.19</v>
      </c>
      <c r="H185" s="46"/>
    </row>
    <row r="186" spans="1:8" ht="42.75" customHeight="1">
      <c r="A186" s="36" t="s">
        <v>100</v>
      </c>
      <c r="B186" s="50" t="s">
        <v>101</v>
      </c>
      <c r="C186" s="37" t="s">
        <v>102</v>
      </c>
      <c r="D186" s="38">
        <v>1000</v>
      </c>
      <c r="E186" s="55"/>
      <c r="F186" s="44" t="e">
        <f>SUM(F177*F23,F178*F24,F179*F25,F180*F26,F181*F27,F182*F28,F183*F29,F184*F30,F185*F31)</f>
        <v>#DIV/0!</v>
      </c>
      <c r="G186" s="44">
        <f t="shared" ref="G186:H186" si="83">SUM(G177*G23,G178*G24,G179*G25,G180*G26,G181*G27,G182*G28,G183*G29,G184*G30,G185*G31)</f>
        <v>1.097090266170311</v>
      </c>
      <c r="H186" s="44" t="e">
        <f t="shared" si="83"/>
        <v>#DIV/0!</v>
      </c>
    </row>
    <row r="187" spans="1:8" ht="31.5">
      <c r="A187" s="36" t="s">
        <v>906</v>
      </c>
      <c r="B187" s="50"/>
      <c r="C187" s="37"/>
      <c r="D187" s="38"/>
      <c r="E187" s="55"/>
      <c r="F187" s="55"/>
      <c r="G187" s="55"/>
      <c r="H187" s="55"/>
    </row>
    <row r="188" spans="1:8" ht="15.75">
      <c r="A188" s="36" t="s">
        <v>412</v>
      </c>
      <c r="B188" s="37"/>
      <c r="C188" s="37"/>
      <c r="D188" s="38"/>
      <c r="E188" s="55"/>
      <c r="F188" s="36"/>
      <c r="G188" s="37"/>
      <c r="H188" s="38"/>
    </row>
    <row r="189" spans="1:8" ht="18.75">
      <c r="A189" s="40" t="s">
        <v>371</v>
      </c>
      <c r="B189" s="47" t="s">
        <v>343</v>
      </c>
      <c r="C189" s="47" t="s">
        <v>346</v>
      </c>
      <c r="D189" s="70">
        <v>2110</v>
      </c>
      <c r="E189" s="56"/>
      <c r="F189" s="42" t="e">
        <f>F190/F191</f>
        <v>#DIV/0!</v>
      </c>
      <c r="G189" s="42">
        <f t="shared" ref="G189" si="84">G190/G191</f>
        <v>1.0495444191343963</v>
      </c>
      <c r="H189" s="42" t="e">
        <f t="shared" ref="H189" si="85">H190/H191</f>
        <v>#DIV/0!</v>
      </c>
    </row>
    <row r="190" spans="1:8" ht="18.75">
      <c r="A190" s="49" t="s">
        <v>372</v>
      </c>
      <c r="B190" s="47" t="s">
        <v>344</v>
      </c>
      <c r="C190" s="47"/>
      <c r="D190" s="70">
        <v>2111</v>
      </c>
      <c r="E190" s="73">
        <f>ф.1!B27</f>
        <v>1121</v>
      </c>
      <c r="F190" s="81">
        <f>ф.1!D27</f>
        <v>0</v>
      </c>
      <c r="G190" s="81">
        <f>ф.1!E27</f>
        <v>1843</v>
      </c>
      <c r="H190" s="81">
        <f>ф.1!G27</f>
        <v>0</v>
      </c>
    </row>
    <row r="191" spans="1:8" ht="18.75">
      <c r="A191" s="49" t="s">
        <v>373</v>
      </c>
      <c r="B191" s="47" t="s">
        <v>345</v>
      </c>
      <c r="C191" s="47"/>
      <c r="D191" s="70">
        <v>2112</v>
      </c>
      <c r="E191" s="73">
        <f>ф.1!B32</f>
        <v>1131</v>
      </c>
      <c r="F191" s="81">
        <f>ф.1!D32</f>
        <v>0</v>
      </c>
      <c r="G191" s="81">
        <f>ф.1!E32</f>
        <v>1756</v>
      </c>
      <c r="H191" s="81">
        <f>ф.1!G32</f>
        <v>0</v>
      </c>
    </row>
    <row r="192" spans="1:8" ht="18.75" hidden="1">
      <c r="A192" s="40" t="s">
        <v>384</v>
      </c>
      <c r="B192" s="47" t="s">
        <v>347</v>
      </c>
      <c r="C192" s="47" t="s">
        <v>350</v>
      </c>
      <c r="D192" s="70">
        <v>2120</v>
      </c>
      <c r="E192" s="73"/>
      <c r="F192" s="42" t="e">
        <f>F193/F194</f>
        <v>#DIV/0!</v>
      </c>
      <c r="G192" s="42" t="e">
        <f t="shared" ref="G192" si="86">G193/G194</f>
        <v>#DIV/0!</v>
      </c>
      <c r="H192" s="42" t="e">
        <f t="shared" ref="H192" si="87">H193/H194</f>
        <v>#DIV/0!</v>
      </c>
    </row>
    <row r="193" spans="1:8" ht="18.75" hidden="1">
      <c r="A193" s="49" t="s">
        <v>385</v>
      </c>
      <c r="B193" s="47" t="s">
        <v>348</v>
      </c>
      <c r="C193" s="47"/>
      <c r="D193" s="70">
        <v>2121</v>
      </c>
      <c r="E193" s="73">
        <f>ф.1!B28</f>
        <v>1122</v>
      </c>
      <c r="F193" s="81">
        <f>ф.1!D28</f>
        <v>0</v>
      </c>
      <c r="G193" s="81">
        <f>ф.1!E28</f>
        <v>0</v>
      </c>
      <c r="H193" s="81">
        <f>ф.1!G28</f>
        <v>0</v>
      </c>
    </row>
    <row r="194" spans="1:8" ht="18.75" hidden="1">
      <c r="A194" s="49" t="s">
        <v>386</v>
      </c>
      <c r="B194" s="47" t="s">
        <v>349</v>
      </c>
      <c r="C194" s="47"/>
      <c r="D194" s="70">
        <v>2122</v>
      </c>
      <c r="E194" s="73">
        <f>ф.1!B33</f>
        <v>1132</v>
      </c>
      <c r="F194" s="81">
        <f>ф.1!D33</f>
        <v>0</v>
      </c>
      <c r="G194" s="81">
        <f>ф.1!E33</f>
        <v>0</v>
      </c>
      <c r="H194" s="81">
        <f>ф.1!G33</f>
        <v>0</v>
      </c>
    </row>
    <row r="195" spans="1:8" ht="18.75" hidden="1">
      <c r="A195" s="40" t="s">
        <v>387</v>
      </c>
      <c r="B195" s="47" t="s">
        <v>352</v>
      </c>
      <c r="C195" s="47" t="s">
        <v>355</v>
      </c>
      <c r="D195" s="70">
        <v>2130</v>
      </c>
      <c r="E195" s="73"/>
      <c r="F195" s="42" t="e">
        <f>F196/F197</f>
        <v>#DIV/0!</v>
      </c>
      <c r="G195" s="42" t="e">
        <f t="shared" ref="G195" si="88">G196/G197</f>
        <v>#DIV/0!</v>
      </c>
      <c r="H195" s="42" t="e">
        <f t="shared" ref="H195" si="89">H196/H197</f>
        <v>#DIV/0!</v>
      </c>
    </row>
    <row r="196" spans="1:8" ht="18.75" hidden="1">
      <c r="A196" s="49" t="s">
        <v>388</v>
      </c>
      <c r="B196" s="47" t="s">
        <v>353</v>
      </c>
      <c r="C196" s="47"/>
      <c r="D196" s="70">
        <v>2131</v>
      </c>
      <c r="E196" s="73">
        <f>ф.1!B29</f>
        <v>1123</v>
      </c>
      <c r="F196" s="81">
        <f>ф.1!D29</f>
        <v>0</v>
      </c>
      <c r="G196" s="81">
        <f>ф.1!E29</f>
        <v>0</v>
      </c>
      <c r="H196" s="81">
        <f>ф.1!G29</f>
        <v>0</v>
      </c>
    </row>
    <row r="197" spans="1:8" ht="18.75" hidden="1">
      <c r="A197" s="49" t="s">
        <v>389</v>
      </c>
      <c r="B197" s="47" t="s">
        <v>354</v>
      </c>
      <c r="C197" s="47"/>
      <c r="D197" s="70">
        <v>2132</v>
      </c>
      <c r="E197" s="73">
        <f>ф.1!B34</f>
        <v>1133</v>
      </c>
      <c r="F197" s="81">
        <f>ф.1!D34</f>
        <v>0</v>
      </c>
      <c r="G197" s="81">
        <f>ф.1!E34</f>
        <v>0</v>
      </c>
      <c r="H197" s="81">
        <f>ф.1!G34</f>
        <v>0</v>
      </c>
    </row>
    <row r="198" spans="1:8" ht="18.75" hidden="1">
      <c r="A198" s="40" t="s">
        <v>390</v>
      </c>
      <c r="B198" s="47" t="s">
        <v>356</v>
      </c>
      <c r="C198" s="47" t="s">
        <v>359</v>
      </c>
      <c r="D198" s="70">
        <v>2140</v>
      </c>
      <c r="E198" s="73"/>
      <c r="F198" s="42" t="e">
        <f>F199/F200</f>
        <v>#DIV/0!</v>
      </c>
      <c r="G198" s="42" t="e">
        <f t="shared" ref="G198" si="90">G199/G200</f>
        <v>#DIV/0!</v>
      </c>
      <c r="H198" s="42" t="e">
        <f t="shared" ref="H198" si="91">H199/H200</f>
        <v>#DIV/0!</v>
      </c>
    </row>
    <row r="199" spans="1:8" ht="18.75" hidden="1">
      <c r="A199" s="49" t="s">
        <v>391</v>
      </c>
      <c r="B199" s="47" t="s">
        <v>357</v>
      </c>
      <c r="C199" s="47"/>
      <c r="D199" s="70">
        <v>2141</v>
      </c>
      <c r="E199" s="73">
        <f>ф.1!B30</f>
        <v>1124</v>
      </c>
      <c r="F199" s="81">
        <f>ф.1!D30</f>
        <v>0</v>
      </c>
      <c r="G199" s="81">
        <f>ф.1!E30</f>
        <v>0</v>
      </c>
      <c r="H199" s="81">
        <f>ф.1!G30</f>
        <v>0</v>
      </c>
    </row>
    <row r="200" spans="1:8" ht="18.75" hidden="1">
      <c r="A200" s="49" t="s">
        <v>392</v>
      </c>
      <c r="B200" s="47" t="s">
        <v>358</v>
      </c>
      <c r="C200" s="47"/>
      <c r="D200" s="70">
        <v>2142</v>
      </c>
      <c r="E200" s="73">
        <f>ф.1!B35</f>
        <v>1134</v>
      </c>
      <c r="F200" s="81">
        <f>ф.1!D35</f>
        <v>0</v>
      </c>
      <c r="G200" s="81">
        <f>ф.1!E35</f>
        <v>0</v>
      </c>
      <c r="H200" s="81">
        <f>ф.1!G35</f>
        <v>0</v>
      </c>
    </row>
    <row r="201" spans="1:8" ht="18.75" hidden="1">
      <c r="A201" s="40" t="s">
        <v>393</v>
      </c>
      <c r="B201" s="47" t="s">
        <v>360</v>
      </c>
      <c r="C201" s="47" t="s">
        <v>363</v>
      </c>
      <c r="D201" s="70">
        <v>2150</v>
      </c>
      <c r="E201" s="73"/>
      <c r="F201" s="42" t="e">
        <f>F202/F203</f>
        <v>#DIV/0!</v>
      </c>
      <c r="G201" s="42" t="e">
        <f t="shared" ref="G201" si="92">G202/G203</f>
        <v>#DIV/0!</v>
      </c>
      <c r="H201" s="42" t="e">
        <f>H202/H203</f>
        <v>#DIV/0!</v>
      </c>
    </row>
    <row r="202" spans="1:8" ht="18.75" hidden="1">
      <c r="A202" s="49" t="s">
        <v>394</v>
      </c>
      <c r="B202" s="47" t="s">
        <v>361</v>
      </c>
      <c r="C202" s="47"/>
      <c r="D202" s="70">
        <v>2151</v>
      </c>
      <c r="E202" s="73">
        <f>ф.1!B31</f>
        <v>1125</v>
      </c>
      <c r="F202" s="64">
        <f>ф.1!D31</f>
        <v>0</v>
      </c>
      <c r="G202" s="64">
        <f>ф.1!E31</f>
        <v>0</v>
      </c>
      <c r="H202" s="64">
        <f>ф.1!G31</f>
        <v>0</v>
      </c>
    </row>
    <row r="203" spans="1:8" ht="18.75" hidden="1">
      <c r="A203" s="49" t="s">
        <v>395</v>
      </c>
      <c r="B203" s="47" t="s">
        <v>362</v>
      </c>
      <c r="C203" s="47"/>
      <c r="D203" s="70">
        <v>2152</v>
      </c>
      <c r="E203" s="73">
        <f>ф.1!B36</f>
        <v>1135</v>
      </c>
      <c r="F203" s="64">
        <f>ф.1!D36</f>
        <v>0</v>
      </c>
      <c r="G203" s="64">
        <f>ф.1!E36</f>
        <v>0</v>
      </c>
      <c r="H203" s="64">
        <f>ф.1!G36</f>
        <v>0</v>
      </c>
    </row>
    <row r="204" spans="1:8" ht="15.75">
      <c r="A204" s="36" t="s">
        <v>411</v>
      </c>
      <c r="B204" s="37"/>
      <c r="C204" s="37"/>
      <c r="D204" s="38"/>
      <c r="E204" s="55"/>
      <c r="F204" s="55"/>
      <c r="G204" s="55"/>
      <c r="H204" s="55"/>
    </row>
    <row r="205" spans="1:8" ht="18.75">
      <c r="A205" s="40" t="s">
        <v>396</v>
      </c>
      <c r="B205" s="47" t="s">
        <v>343</v>
      </c>
      <c r="C205" s="47" t="s">
        <v>346</v>
      </c>
      <c r="D205" s="70">
        <v>2210</v>
      </c>
      <c r="E205" s="56"/>
      <c r="F205" s="42" t="e">
        <f>F206/F207</f>
        <v>#DIV/0!</v>
      </c>
      <c r="G205" s="42">
        <f t="shared" ref="G205" si="93">G206/G207</f>
        <v>1.0401785714285714</v>
      </c>
      <c r="H205" s="42" t="e">
        <f t="shared" ref="H205" si="94">H206/H207</f>
        <v>#DIV/0!</v>
      </c>
    </row>
    <row r="206" spans="1:8" ht="18.75">
      <c r="A206" s="49" t="s">
        <v>397</v>
      </c>
      <c r="B206" s="47" t="s">
        <v>344</v>
      </c>
      <c r="C206" s="47"/>
      <c r="D206" s="70">
        <v>2211</v>
      </c>
      <c r="E206" s="73" t="s">
        <v>351</v>
      </c>
      <c r="F206" s="81">
        <f>ф.1!D48</f>
        <v>0</v>
      </c>
      <c r="G206" s="81">
        <f>ф.1!E48</f>
        <v>1631</v>
      </c>
      <c r="H206" s="81">
        <f>ф.1!G48</f>
        <v>0</v>
      </c>
    </row>
    <row r="207" spans="1:8" ht="18.75">
      <c r="A207" s="49" t="s">
        <v>398</v>
      </c>
      <c r="B207" s="47" t="s">
        <v>345</v>
      </c>
      <c r="C207" s="47"/>
      <c r="D207" s="70">
        <v>2212</v>
      </c>
      <c r="E207" s="73">
        <v>1231</v>
      </c>
      <c r="F207" s="81">
        <f>ф.1!D53</f>
        <v>0</v>
      </c>
      <c r="G207" s="81">
        <f>ф.1!E53</f>
        <v>1568</v>
      </c>
      <c r="H207" s="81">
        <f>ф.1!G53</f>
        <v>0</v>
      </c>
    </row>
    <row r="208" spans="1:8" ht="18.75" hidden="1">
      <c r="A208" s="40" t="s">
        <v>399</v>
      </c>
      <c r="B208" s="47" t="s">
        <v>347</v>
      </c>
      <c r="C208" s="47" t="s">
        <v>350</v>
      </c>
      <c r="D208" s="70">
        <v>2220</v>
      </c>
      <c r="E208" s="73"/>
      <c r="F208" s="42" t="e">
        <f>F209/F210</f>
        <v>#DIV/0!</v>
      </c>
      <c r="G208" s="42" t="e">
        <f t="shared" ref="G208" si="95">G209/G210</f>
        <v>#DIV/0!</v>
      </c>
      <c r="H208" s="42" t="e">
        <f t="shared" ref="H208" si="96">H209/H210</f>
        <v>#DIV/0!</v>
      </c>
    </row>
    <row r="209" spans="1:8" ht="18.75" hidden="1">
      <c r="A209" s="49" t="s">
        <v>400</v>
      </c>
      <c r="B209" s="47" t="s">
        <v>348</v>
      </c>
      <c r="C209" s="47"/>
      <c r="D209" s="70">
        <v>2221</v>
      </c>
      <c r="E209" s="73">
        <v>1222</v>
      </c>
      <c r="F209" s="81">
        <f>ф.1!D49</f>
        <v>0</v>
      </c>
      <c r="G209" s="81">
        <f>ф.1!E49</f>
        <v>0</v>
      </c>
      <c r="H209" s="81">
        <f>ф.1!G49</f>
        <v>0</v>
      </c>
    </row>
    <row r="210" spans="1:8" ht="18.75" hidden="1">
      <c r="A210" s="49" t="s">
        <v>401</v>
      </c>
      <c r="B210" s="47" t="s">
        <v>349</v>
      </c>
      <c r="C210" s="47"/>
      <c r="D210" s="70">
        <v>2222</v>
      </c>
      <c r="E210" s="73">
        <v>1232</v>
      </c>
      <c r="F210" s="81">
        <f>ф.1!D54</f>
        <v>0</v>
      </c>
      <c r="G210" s="81">
        <f>ф.1!E54</f>
        <v>0</v>
      </c>
      <c r="H210" s="81">
        <f>ф.1!G54</f>
        <v>0</v>
      </c>
    </row>
    <row r="211" spans="1:8" ht="18.75" hidden="1">
      <c r="A211" s="40" t="s">
        <v>402</v>
      </c>
      <c r="B211" s="47" t="s">
        <v>352</v>
      </c>
      <c r="C211" s="47" t="s">
        <v>355</v>
      </c>
      <c r="D211" s="70">
        <v>2230</v>
      </c>
      <c r="E211" s="73"/>
      <c r="F211" s="42" t="e">
        <f>F212/F213</f>
        <v>#DIV/0!</v>
      </c>
      <c r="G211" s="42" t="e">
        <f t="shared" ref="G211" si="97">G212/G213</f>
        <v>#DIV/0!</v>
      </c>
      <c r="H211" s="42" t="e">
        <f t="shared" ref="H211" si="98">H212/H213</f>
        <v>#DIV/0!</v>
      </c>
    </row>
    <row r="212" spans="1:8" ht="18.75" hidden="1">
      <c r="A212" s="49" t="s">
        <v>403</v>
      </c>
      <c r="B212" s="47" t="s">
        <v>353</v>
      </c>
      <c r="C212" s="47"/>
      <c r="D212" s="70">
        <v>2231</v>
      </c>
      <c r="E212" s="73">
        <v>1223</v>
      </c>
      <c r="F212" s="81">
        <f>ф.1!D50</f>
        <v>0</v>
      </c>
      <c r="G212" s="81">
        <f>ф.1!E50</f>
        <v>0</v>
      </c>
      <c r="H212" s="81">
        <f>ф.1!G50</f>
        <v>0</v>
      </c>
    </row>
    <row r="213" spans="1:8" ht="18.75" hidden="1">
      <c r="A213" s="49" t="s">
        <v>404</v>
      </c>
      <c r="B213" s="47" t="s">
        <v>354</v>
      </c>
      <c r="C213" s="47"/>
      <c r="D213" s="70">
        <v>2232</v>
      </c>
      <c r="E213" s="73">
        <v>1233</v>
      </c>
      <c r="F213" s="81">
        <f>ф.1!D55</f>
        <v>0</v>
      </c>
      <c r="G213" s="81">
        <f>ф.1!E55</f>
        <v>0</v>
      </c>
      <c r="H213" s="81">
        <f>ф.1!G55</f>
        <v>0</v>
      </c>
    </row>
    <row r="214" spans="1:8" ht="18.75" hidden="1">
      <c r="A214" s="40" t="s">
        <v>405</v>
      </c>
      <c r="B214" s="47" t="s">
        <v>356</v>
      </c>
      <c r="C214" s="47" t="s">
        <v>359</v>
      </c>
      <c r="D214" s="70">
        <v>2240</v>
      </c>
      <c r="E214" s="73"/>
      <c r="F214" s="42" t="e">
        <f>F215/F216</f>
        <v>#DIV/0!</v>
      </c>
      <c r="G214" s="42" t="e">
        <f t="shared" ref="G214" si="99">G215/G216</f>
        <v>#DIV/0!</v>
      </c>
      <c r="H214" s="42" t="e">
        <f t="shared" ref="H214" si="100">H215/H216</f>
        <v>#DIV/0!</v>
      </c>
    </row>
    <row r="215" spans="1:8" ht="18.75" hidden="1">
      <c r="A215" s="49" t="s">
        <v>406</v>
      </c>
      <c r="B215" s="47" t="s">
        <v>357</v>
      </c>
      <c r="C215" s="47"/>
      <c r="D215" s="70">
        <v>2241</v>
      </c>
      <c r="E215" s="73">
        <v>1224</v>
      </c>
      <c r="F215" s="81">
        <f>ф.1!D51</f>
        <v>0</v>
      </c>
      <c r="G215" s="81">
        <f>ф.1!E51</f>
        <v>0</v>
      </c>
      <c r="H215" s="81">
        <f>ф.1!G51</f>
        <v>0</v>
      </c>
    </row>
    <row r="216" spans="1:8" ht="18.75" hidden="1">
      <c r="A216" s="49" t="s">
        <v>407</v>
      </c>
      <c r="B216" s="47" t="s">
        <v>358</v>
      </c>
      <c r="C216" s="47"/>
      <c r="D216" s="70">
        <v>2242</v>
      </c>
      <c r="E216" s="73">
        <v>1234</v>
      </c>
      <c r="F216" s="81">
        <f>ф.1!D56</f>
        <v>0</v>
      </c>
      <c r="G216" s="81">
        <f>ф.1!E56</f>
        <v>0</v>
      </c>
      <c r="H216" s="81">
        <f>ф.1!G56</f>
        <v>0</v>
      </c>
    </row>
    <row r="217" spans="1:8" ht="18.75" hidden="1">
      <c r="A217" s="40" t="s">
        <v>408</v>
      </c>
      <c r="B217" s="47" t="s">
        <v>360</v>
      </c>
      <c r="C217" s="47" t="s">
        <v>363</v>
      </c>
      <c r="D217" s="70">
        <v>2250</v>
      </c>
      <c r="E217" s="73"/>
      <c r="F217" s="42" t="e">
        <f>F218/F219</f>
        <v>#DIV/0!</v>
      </c>
      <c r="G217" s="42" t="e">
        <f t="shared" ref="G217" si="101">G218/G219</f>
        <v>#DIV/0!</v>
      </c>
      <c r="H217" s="42" t="e">
        <f>H218/H219</f>
        <v>#DIV/0!</v>
      </c>
    </row>
    <row r="218" spans="1:8" ht="18.75" hidden="1">
      <c r="A218" s="49" t="s">
        <v>409</v>
      </c>
      <c r="B218" s="47" t="s">
        <v>361</v>
      </c>
      <c r="C218" s="47"/>
      <c r="D218" s="70">
        <v>2251</v>
      </c>
      <c r="E218" s="73">
        <v>1225</v>
      </c>
      <c r="F218" s="64">
        <f>ф.1!D52</f>
        <v>0</v>
      </c>
      <c r="G218" s="64">
        <f>ф.1!E52</f>
        <v>0</v>
      </c>
      <c r="H218" s="64">
        <f>ф.1!G52</f>
        <v>0</v>
      </c>
    </row>
    <row r="219" spans="1:8" ht="18.75" hidden="1">
      <c r="A219" s="49" t="s">
        <v>410</v>
      </c>
      <c r="B219" s="47" t="s">
        <v>362</v>
      </c>
      <c r="C219" s="47"/>
      <c r="D219" s="70">
        <v>2252</v>
      </c>
      <c r="E219" s="73">
        <v>1235</v>
      </c>
      <c r="F219" s="64">
        <f>ф.1!D57</f>
        <v>0</v>
      </c>
      <c r="G219" s="64">
        <f>ф.1!E57</f>
        <v>0</v>
      </c>
      <c r="H219" s="64">
        <f>ф.1!G57</f>
        <v>0</v>
      </c>
    </row>
    <row r="220" spans="1:8" ht="15.75">
      <c r="A220" s="36" t="s">
        <v>413</v>
      </c>
      <c r="B220" s="37"/>
      <c r="C220" s="37"/>
      <c r="D220" s="38"/>
      <c r="E220" s="55"/>
      <c r="F220" s="55"/>
      <c r="G220" s="55"/>
      <c r="H220" s="55"/>
    </row>
    <row r="221" spans="1:8" ht="18.75">
      <c r="A221" s="40" t="s">
        <v>428</v>
      </c>
      <c r="B221" s="47" t="s">
        <v>343</v>
      </c>
      <c r="C221" s="47" t="s">
        <v>346</v>
      </c>
      <c r="D221" s="70">
        <v>2310</v>
      </c>
      <c r="E221" s="56"/>
      <c r="F221" s="42" t="e">
        <f>F222/F223</f>
        <v>#DIV/0!</v>
      </c>
      <c r="G221" s="42">
        <f t="shared" ref="G221" si="102">G222/G223</f>
        <v>1.0501940491591204</v>
      </c>
      <c r="H221" s="42" t="e">
        <f t="shared" ref="H221" si="103">H222/H223</f>
        <v>#DIV/0!</v>
      </c>
    </row>
    <row r="222" spans="1:8" ht="18.75">
      <c r="A222" s="49" t="s">
        <v>423</v>
      </c>
      <c r="B222" s="47" t="s">
        <v>344</v>
      </c>
      <c r="C222" s="47"/>
      <c r="D222" s="70">
        <v>2311</v>
      </c>
      <c r="E222" s="73">
        <v>1321</v>
      </c>
      <c r="F222" s="81">
        <f>ф.1!D69</f>
        <v>0</v>
      </c>
      <c r="G222" s="81">
        <f>ф.1!E69</f>
        <v>4059</v>
      </c>
      <c r="H222" s="81">
        <f>ф.1!G69</f>
        <v>0</v>
      </c>
    </row>
    <row r="223" spans="1:8" ht="18.75">
      <c r="A223" s="49" t="s">
        <v>424</v>
      </c>
      <c r="B223" s="47" t="s">
        <v>345</v>
      </c>
      <c r="C223" s="47"/>
      <c r="D223" s="70">
        <v>2312</v>
      </c>
      <c r="E223" s="73">
        <v>1331</v>
      </c>
      <c r="F223" s="81">
        <f>ф.1!D74</f>
        <v>0</v>
      </c>
      <c r="G223" s="81">
        <f>ф.1!E74</f>
        <v>3865</v>
      </c>
      <c r="H223" s="81">
        <f>ф.1!G74</f>
        <v>0</v>
      </c>
    </row>
    <row r="224" spans="1:8" ht="18.75" hidden="1">
      <c r="A224" s="40" t="s">
        <v>427</v>
      </c>
      <c r="B224" s="47" t="s">
        <v>347</v>
      </c>
      <c r="C224" s="47" t="s">
        <v>350</v>
      </c>
      <c r="D224" s="70">
        <v>2320</v>
      </c>
      <c r="E224" s="73"/>
      <c r="F224" s="42" t="e">
        <f>F225/F226</f>
        <v>#DIV/0!</v>
      </c>
      <c r="G224" s="42" t="e">
        <f t="shared" ref="G224" si="104">G225/G226</f>
        <v>#DIV/0!</v>
      </c>
      <c r="H224" s="42" t="e">
        <f t="shared" ref="H224" si="105">H225/H226</f>
        <v>#DIV/0!</v>
      </c>
    </row>
    <row r="225" spans="1:8" ht="18.75" hidden="1">
      <c r="A225" s="49" t="s">
        <v>425</v>
      </c>
      <c r="B225" s="47" t="s">
        <v>348</v>
      </c>
      <c r="C225" s="47"/>
      <c r="D225" s="70">
        <v>2321</v>
      </c>
      <c r="E225" s="73">
        <v>1322</v>
      </c>
      <c r="F225" s="81">
        <f>ф.1!D70</f>
        <v>0</v>
      </c>
      <c r="G225" s="81">
        <f>ф.1!E70</f>
        <v>0</v>
      </c>
      <c r="H225" s="81">
        <f>ф.1!G70</f>
        <v>0</v>
      </c>
    </row>
    <row r="226" spans="1:8" ht="18.75" hidden="1">
      <c r="A226" s="49" t="s">
        <v>426</v>
      </c>
      <c r="B226" s="47" t="s">
        <v>349</v>
      </c>
      <c r="C226" s="47"/>
      <c r="D226" s="70">
        <v>2322</v>
      </c>
      <c r="E226" s="73">
        <v>1332</v>
      </c>
      <c r="F226" s="81">
        <f>ф.1!D75</f>
        <v>0</v>
      </c>
      <c r="G226" s="81">
        <f>ф.1!E75</f>
        <v>0</v>
      </c>
      <c r="H226" s="81">
        <f>ф.1!G75</f>
        <v>0</v>
      </c>
    </row>
    <row r="227" spans="1:8" ht="18.75" hidden="1">
      <c r="A227" s="40" t="s">
        <v>429</v>
      </c>
      <c r="B227" s="47" t="s">
        <v>352</v>
      </c>
      <c r="C227" s="47" t="s">
        <v>355</v>
      </c>
      <c r="D227" s="70">
        <v>2330</v>
      </c>
      <c r="E227" s="73"/>
      <c r="F227" s="42" t="e">
        <f>F228/F229</f>
        <v>#DIV/0!</v>
      </c>
      <c r="G227" s="42" t="e">
        <f t="shared" ref="G227" si="106">G228/G229</f>
        <v>#DIV/0!</v>
      </c>
      <c r="H227" s="42" t="e">
        <f t="shared" ref="H227" si="107">H228/H229</f>
        <v>#DIV/0!</v>
      </c>
    </row>
    <row r="228" spans="1:8" ht="18.75" hidden="1">
      <c r="A228" s="49" t="s">
        <v>430</v>
      </c>
      <c r="B228" s="47" t="s">
        <v>353</v>
      </c>
      <c r="C228" s="47"/>
      <c r="D228" s="70">
        <v>2331</v>
      </c>
      <c r="E228" s="73">
        <v>1323</v>
      </c>
      <c r="F228" s="81">
        <f>ф.1!D71</f>
        <v>0</v>
      </c>
      <c r="G228" s="81">
        <f>ф.1!E71</f>
        <v>0</v>
      </c>
      <c r="H228" s="81">
        <f>ф.1!G71</f>
        <v>0</v>
      </c>
    </row>
    <row r="229" spans="1:8" ht="18.75" hidden="1">
      <c r="A229" s="49" t="s">
        <v>431</v>
      </c>
      <c r="B229" s="47" t="s">
        <v>354</v>
      </c>
      <c r="C229" s="47"/>
      <c r="D229" s="70">
        <v>2332</v>
      </c>
      <c r="E229" s="73">
        <v>1333</v>
      </c>
      <c r="F229" s="81">
        <f>ф.1!D76</f>
        <v>0</v>
      </c>
      <c r="G229" s="81">
        <f>ф.1!E76</f>
        <v>0</v>
      </c>
      <c r="H229" s="81">
        <f>ф.1!G76</f>
        <v>0</v>
      </c>
    </row>
    <row r="230" spans="1:8" ht="18.75" hidden="1">
      <c r="A230" s="40" t="s">
        <v>432</v>
      </c>
      <c r="B230" s="47" t="s">
        <v>356</v>
      </c>
      <c r="C230" s="47" t="s">
        <v>359</v>
      </c>
      <c r="D230" s="70">
        <v>2340</v>
      </c>
      <c r="E230" s="73"/>
      <c r="F230" s="42" t="e">
        <f>F231/F232</f>
        <v>#DIV/0!</v>
      </c>
      <c r="G230" s="42" t="e">
        <f t="shared" ref="G230" si="108">G231/G232</f>
        <v>#DIV/0!</v>
      </c>
      <c r="H230" s="42" t="e">
        <f t="shared" ref="H230" si="109">H231/H232</f>
        <v>#DIV/0!</v>
      </c>
    </row>
    <row r="231" spans="1:8" ht="18.75" hidden="1">
      <c r="A231" s="49" t="s">
        <v>433</v>
      </c>
      <c r="B231" s="47" t="s">
        <v>357</v>
      </c>
      <c r="C231" s="47"/>
      <c r="D231" s="70">
        <v>2341</v>
      </c>
      <c r="E231" s="73">
        <v>1324</v>
      </c>
      <c r="F231" s="81">
        <f>ф.1!D72</f>
        <v>0</v>
      </c>
      <c r="G231" s="81">
        <f>ф.1!E72</f>
        <v>0</v>
      </c>
      <c r="H231" s="81">
        <f>ф.1!G72</f>
        <v>0</v>
      </c>
    </row>
    <row r="232" spans="1:8" ht="18.75" hidden="1">
      <c r="A232" s="49" t="s">
        <v>434</v>
      </c>
      <c r="B232" s="47" t="s">
        <v>358</v>
      </c>
      <c r="C232" s="47"/>
      <c r="D232" s="70">
        <v>2342</v>
      </c>
      <c r="E232" s="73">
        <v>1334</v>
      </c>
      <c r="F232" s="81">
        <f>ф.1!D77</f>
        <v>0</v>
      </c>
      <c r="G232" s="81">
        <f>ф.1!E77</f>
        <v>0</v>
      </c>
      <c r="H232" s="81">
        <f>ф.1!G77</f>
        <v>0</v>
      </c>
    </row>
    <row r="233" spans="1:8" ht="18.75" hidden="1">
      <c r="A233" s="40" t="s">
        <v>435</v>
      </c>
      <c r="B233" s="47" t="s">
        <v>360</v>
      </c>
      <c r="C233" s="47" t="s">
        <v>363</v>
      </c>
      <c r="D233" s="70">
        <v>2350</v>
      </c>
      <c r="E233" s="73"/>
      <c r="F233" s="42" t="e">
        <f>F234/F235</f>
        <v>#DIV/0!</v>
      </c>
      <c r="G233" s="42" t="e">
        <f t="shared" ref="G233" si="110">G234/G235</f>
        <v>#DIV/0!</v>
      </c>
      <c r="H233" s="42" t="e">
        <f>H234/H235</f>
        <v>#DIV/0!</v>
      </c>
    </row>
    <row r="234" spans="1:8" ht="18.75" hidden="1">
      <c r="A234" s="49" t="s">
        <v>436</v>
      </c>
      <c r="B234" s="47" t="s">
        <v>361</v>
      </c>
      <c r="C234" s="47"/>
      <c r="D234" s="70">
        <v>2351</v>
      </c>
      <c r="E234" s="73">
        <v>1325</v>
      </c>
      <c r="F234" s="64">
        <f>ф.1!D73</f>
        <v>0</v>
      </c>
      <c r="G234" s="64">
        <f>ф.1!E73</f>
        <v>0</v>
      </c>
      <c r="H234" s="64">
        <f>ф.1!G73</f>
        <v>0</v>
      </c>
    </row>
    <row r="235" spans="1:8" ht="18.75" hidden="1">
      <c r="A235" s="49" t="s">
        <v>437</v>
      </c>
      <c r="B235" s="47" t="s">
        <v>362</v>
      </c>
      <c r="C235" s="47"/>
      <c r="D235" s="70">
        <v>2352</v>
      </c>
      <c r="E235" s="73">
        <v>1335</v>
      </c>
      <c r="F235" s="64">
        <f>ф.1!D78</f>
        <v>0</v>
      </c>
      <c r="G235" s="64">
        <f>ф.1!E78</f>
        <v>0</v>
      </c>
      <c r="H235" s="64">
        <f>ф.1!G78</f>
        <v>0</v>
      </c>
    </row>
    <row r="236" spans="1:8" ht="15.75">
      <c r="A236" s="36" t="s">
        <v>438</v>
      </c>
      <c r="B236" s="37"/>
      <c r="C236" s="37"/>
      <c r="D236" s="38"/>
      <c r="E236" s="55"/>
      <c r="F236" s="55"/>
      <c r="G236" s="55"/>
      <c r="H236" s="55"/>
    </row>
    <row r="237" spans="1:8" ht="18.75">
      <c r="A237" s="40" t="s">
        <v>439</v>
      </c>
      <c r="B237" s="47" t="s">
        <v>343</v>
      </c>
      <c r="C237" s="47" t="s">
        <v>346</v>
      </c>
      <c r="D237" s="70">
        <v>2410</v>
      </c>
      <c r="E237" s="56"/>
      <c r="F237" s="42" t="e">
        <f>F238/F239</f>
        <v>#DIV/0!</v>
      </c>
      <c r="G237" s="42">
        <f t="shared" ref="G237" si="111">G238/G239</f>
        <v>1.0500410172272354</v>
      </c>
      <c r="H237" s="42" t="e">
        <f t="shared" ref="H237" si="112">H238/H239</f>
        <v>#DIV/0!</v>
      </c>
    </row>
    <row r="238" spans="1:8" ht="18.75">
      <c r="A238" s="49" t="s">
        <v>440</v>
      </c>
      <c r="B238" s="47" t="s">
        <v>344</v>
      </c>
      <c r="C238" s="47"/>
      <c r="D238" s="70">
        <v>2411</v>
      </c>
      <c r="E238" s="73">
        <v>1421</v>
      </c>
      <c r="F238" s="81">
        <f>ф.1!D90</f>
        <v>0</v>
      </c>
      <c r="G238" s="81">
        <f>ф.1!E90</f>
        <v>3840</v>
      </c>
      <c r="H238" s="81">
        <f>ф.1!G90</f>
        <v>0</v>
      </c>
    </row>
    <row r="239" spans="1:8" ht="18.75">
      <c r="A239" s="49" t="s">
        <v>441</v>
      </c>
      <c r="B239" s="47" t="s">
        <v>345</v>
      </c>
      <c r="C239" s="47"/>
      <c r="D239" s="70">
        <v>2412</v>
      </c>
      <c r="E239" s="73">
        <v>1431</v>
      </c>
      <c r="F239" s="81">
        <f>ф.1!D95</f>
        <v>0</v>
      </c>
      <c r="G239" s="81">
        <f>ф.1!E95</f>
        <v>3657</v>
      </c>
      <c r="H239" s="81">
        <f>ф.1!G95</f>
        <v>0</v>
      </c>
    </row>
    <row r="240" spans="1:8" ht="18.75" hidden="1">
      <c r="A240" s="40" t="s">
        <v>442</v>
      </c>
      <c r="B240" s="47" t="s">
        <v>347</v>
      </c>
      <c r="C240" s="47" t="s">
        <v>350</v>
      </c>
      <c r="D240" s="70">
        <v>2420</v>
      </c>
      <c r="E240" s="73"/>
      <c r="F240" s="42" t="e">
        <f>F241/F242</f>
        <v>#DIV/0!</v>
      </c>
      <c r="G240" s="42" t="e">
        <f t="shared" ref="G240" si="113">G241/G242</f>
        <v>#DIV/0!</v>
      </c>
      <c r="H240" s="42" t="e">
        <f t="shared" ref="H240" si="114">H241/H242</f>
        <v>#DIV/0!</v>
      </c>
    </row>
    <row r="241" spans="1:8" ht="18.75" hidden="1">
      <c r="A241" s="49" t="s">
        <v>443</v>
      </c>
      <c r="B241" s="47" t="s">
        <v>348</v>
      </c>
      <c r="C241" s="47"/>
      <c r="D241" s="70">
        <v>2421</v>
      </c>
      <c r="E241" s="73">
        <v>1422</v>
      </c>
      <c r="F241" s="81">
        <f>ф.1!D91</f>
        <v>0</v>
      </c>
      <c r="G241" s="81">
        <f>ф.1!E91</f>
        <v>0</v>
      </c>
      <c r="H241" s="81">
        <f>ф.1!G91</f>
        <v>0</v>
      </c>
    </row>
    <row r="242" spans="1:8" ht="18.75" hidden="1">
      <c r="A242" s="49" t="s">
        <v>444</v>
      </c>
      <c r="B242" s="47" t="s">
        <v>349</v>
      </c>
      <c r="C242" s="47"/>
      <c r="D242" s="70">
        <v>2422</v>
      </c>
      <c r="E242" s="73">
        <v>1432</v>
      </c>
      <c r="F242" s="81">
        <f>ф.1!D96</f>
        <v>0</v>
      </c>
      <c r="G242" s="81">
        <f>ф.1!E96</f>
        <v>0</v>
      </c>
      <c r="H242" s="81">
        <f>ф.1!G96</f>
        <v>0</v>
      </c>
    </row>
    <row r="243" spans="1:8" ht="18.75" hidden="1">
      <c r="A243" s="40" t="s">
        <v>445</v>
      </c>
      <c r="B243" s="47" t="s">
        <v>352</v>
      </c>
      <c r="C243" s="47" t="s">
        <v>355</v>
      </c>
      <c r="D243" s="70">
        <v>2430</v>
      </c>
      <c r="E243" s="73"/>
      <c r="F243" s="42" t="e">
        <f>F244/F245</f>
        <v>#DIV/0!</v>
      </c>
      <c r="G243" s="42" t="e">
        <f t="shared" ref="G243" si="115">G244/G245</f>
        <v>#DIV/0!</v>
      </c>
      <c r="H243" s="42" t="e">
        <f t="shared" ref="H243" si="116">H244/H245</f>
        <v>#DIV/0!</v>
      </c>
    </row>
    <row r="244" spans="1:8" ht="18.75" hidden="1">
      <c r="A244" s="49" t="s">
        <v>446</v>
      </c>
      <c r="B244" s="47" t="s">
        <v>353</v>
      </c>
      <c r="C244" s="47"/>
      <c r="D244" s="70">
        <v>2431</v>
      </c>
      <c r="E244" s="73">
        <v>1423</v>
      </c>
      <c r="F244" s="81">
        <f>ф.1!D92</f>
        <v>0</v>
      </c>
      <c r="G244" s="81">
        <f>ф.1!E92</f>
        <v>0</v>
      </c>
      <c r="H244" s="81">
        <f>ф.1!G92</f>
        <v>0</v>
      </c>
    </row>
    <row r="245" spans="1:8" ht="18.75" hidden="1">
      <c r="A245" s="49" t="s">
        <v>447</v>
      </c>
      <c r="B245" s="47" t="s">
        <v>354</v>
      </c>
      <c r="C245" s="47"/>
      <c r="D245" s="70">
        <v>2432</v>
      </c>
      <c r="E245" s="73">
        <v>1433</v>
      </c>
      <c r="F245" s="81">
        <f>ф.1!D97</f>
        <v>0</v>
      </c>
      <c r="G245" s="81">
        <f>ф.1!E97</f>
        <v>0</v>
      </c>
      <c r="H245" s="81">
        <f>ф.1!G97</f>
        <v>0</v>
      </c>
    </row>
    <row r="246" spans="1:8" ht="18.75" hidden="1">
      <c r="A246" s="40" t="s">
        <v>448</v>
      </c>
      <c r="B246" s="47" t="s">
        <v>356</v>
      </c>
      <c r="C246" s="47" t="s">
        <v>359</v>
      </c>
      <c r="D246" s="70">
        <v>2440</v>
      </c>
      <c r="E246" s="73"/>
      <c r="F246" s="42" t="e">
        <f>F247/F248</f>
        <v>#DIV/0!</v>
      </c>
      <c r="G246" s="42" t="e">
        <f t="shared" ref="G246" si="117">G247/G248</f>
        <v>#DIV/0!</v>
      </c>
      <c r="H246" s="42" t="e">
        <f t="shared" ref="H246" si="118">H247/H248</f>
        <v>#DIV/0!</v>
      </c>
    </row>
    <row r="247" spans="1:8" ht="18.75" hidden="1">
      <c r="A247" s="49" t="s">
        <v>449</v>
      </c>
      <c r="B247" s="47" t="s">
        <v>357</v>
      </c>
      <c r="C247" s="47"/>
      <c r="D247" s="70">
        <v>2441</v>
      </c>
      <c r="E247" s="73">
        <v>1424</v>
      </c>
      <c r="F247" s="81">
        <f>ф.1!D93</f>
        <v>0</v>
      </c>
      <c r="G247" s="81">
        <f>ф.1!E93</f>
        <v>0</v>
      </c>
      <c r="H247" s="81">
        <f>ф.1!G93</f>
        <v>0</v>
      </c>
    </row>
    <row r="248" spans="1:8" ht="18.75" hidden="1">
      <c r="A248" s="49" t="s">
        <v>450</v>
      </c>
      <c r="B248" s="47" t="s">
        <v>358</v>
      </c>
      <c r="C248" s="47"/>
      <c r="D248" s="70">
        <v>2442</v>
      </c>
      <c r="E248" s="73">
        <v>1434</v>
      </c>
      <c r="F248" s="81">
        <f>ф.1!D98</f>
        <v>0</v>
      </c>
      <c r="G248" s="81">
        <f>ф.1!E98</f>
        <v>0</v>
      </c>
      <c r="H248" s="81">
        <f>ф.1!G98</f>
        <v>0</v>
      </c>
    </row>
    <row r="249" spans="1:8" ht="18.75" hidden="1">
      <c r="A249" s="40" t="s">
        <v>451</v>
      </c>
      <c r="B249" s="47" t="s">
        <v>360</v>
      </c>
      <c r="C249" s="47" t="s">
        <v>363</v>
      </c>
      <c r="D249" s="70">
        <v>2450</v>
      </c>
      <c r="E249" s="73"/>
      <c r="F249" s="42" t="e">
        <f>F250/F251</f>
        <v>#DIV/0!</v>
      </c>
      <c r="G249" s="42" t="e">
        <f t="shared" ref="G249" si="119">G250/G251</f>
        <v>#DIV/0!</v>
      </c>
      <c r="H249" s="42" t="e">
        <f>H250/H251</f>
        <v>#DIV/0!</v>
      </c>
    </row>
    <row r="250" spans="1:8" ht="18.75" hidden="1">
      <c r="A250" s="49" t="s">
        <v>452</v>
      </c>
      <c r="B250" s="47" t="s">
        <v>361</v>
      </c>
      <c r="C250" s="47"/>
      <c r="D250" s="70">
        <v>2451</v>
      </c>
      <c r="E250" s="73">
        <v>1425</v>
      </c>
      <c r="F250" s="64">
        <f>ф.1!D94</f>
        <v>0</v>
      </c>
      <c r="G250" s="64">
        <f>ф.1!E94</f>
        <v>0</v>
      </c>
      <c r="H250" s="64">
        <f>ф.1!G94</f>
        <v>0</v>
      </c>
    </row>
    <row r="251" spans="1:8" ht="18.75" hidden="1">
      <c r="A251" s="49" t="s">
        <v>453</v>
      </c>
      <c r="B251" s="47" t="s">
        <v>362</v>
      </c>
      <c r="C251" s="47"/>
      <c r="D251" s="70">
        <v>2452</v>
      </c>
      <c r="E251" s="73">
        <v>1435</v>
      </c>
      <c r="F251" s="64">
        <f>ф.1!D99</f>
        <v>0</v>
      </c>
      <c r="G251" s="64">
        <f>ф.1!E99</f>
        <v>0</v>
      </c>
      <c r="H251" s="64">
        <f>ф.1!G99</f>
        <v>0</v>
      </c>
    </row>
    <row r="252" spans="1:8" ht="15.75">
      <c r="A252" s="36" t="s">
        <v>454</v>
      </c>
      <c r="B252" s="37"/>
      <c r="C252" s="37"/>
      <c r="D252" s="38"/>
      <c r="E252" s="55"/>
      <c r="F252" s="55"/>
      <c r="G252" s="55"/>
      <c r="H252" s="55"/>
    </row>
    <row r="253" spans="1:8" ht="18.75">
      <c r="A253" s="40" t="s">
        <v>455</v>
      </c>
      <c r="B253" s="47" t="s">
        <v>343</v>
      </c>
      <c r="C253" s="47" t="s">
        <v>346</v>
      </c>
      <c r="D253" s="70">
        <v>2410</v>
      </c>
      <c r="E253" s="56"/>
      <c r="F253" s="42" t="e">
        <f>F254/F255</f>
        <v>#DIV/0!</v>
      </c>
      <c r="G253" s="42">
        <f t="shared" ref="G253" si="120">G254/G255</f>
        <v>1.0428571428571429</v>
      </c>
      <c r="H253" s="42" t="e">
        <f t="shared" ref="H253" si="121">H254/H255</f>
        <v>#DIV/0!</v>
      </c>
    </row>
    <row r="254" spans="1:8" ht="18.75">
      <c r="A254" s="49" t="s">
        <v>456</v>
      </c>
      <c r="B254" s="47" t="s">
        <v>344</v>
      </c>
      <c r="C254" s="47"/>
      <c r="D254" s="70">
        <v>2511</v>
      </c>
      <c r="E254" s="56">
        <v>1521</v>
      </c>
      <c r="F254" s="81">
        <f>ф.1!D111</f>
        <v>0</v>
      </c>
      <c r="G254" s="81">
        <f>ф.1!E111</f>
        <v>146</v>
      </c>
      <c r="H254" s="81">
        <f>ф.1!G111</f>
        <v>0</v>
      </c>
    </row>
    <row r="255" spans="1:8" ht="18.75">
      <c r="A255" s="49" t="s">
        <v>457</v>
      </c>
      <c r="B255" s="47" t="s">
        <v>345</v>
      </c>
      <c r="C255" s="47"/>
      <c r="D255" s="70">
        <v>2512</v>
      </c>
      <c r="E255" s="56">
        <v>1531</v>
      </c>
      <c r="F255" s="81">
        <f>ф.1!D116</f>
        <v>0</v>
      </c>
      <c r="G255" s="81">
        <f>ф.1!E116</f>
        <v>140</v>
      </c>
      <c r="H255" s="81">
        <f>ф.1!G116</f>
        <v>0</v>
      </c>
    </row>
    <row r="256" spans="1:8" ht="18.75" hidden="1">
      <c r="A256" s="40" t="s">
        <v>458</v>
      </c>
      <c r="B256" s="47" t="s">
        <v>347</v>
      </c>
      <c r="C256" s="47" t="s">
        <v>350</v>
      </c>
      <c r="D256" s="70">
        <v>2520</v>
      </c>
      <c r="E256" s="56"/>
      <c r="F256" s="42" t="e">
        <f>F257/F258</f>
        <v>#DIV/0!</v>
      </c>
      <c r="G256" s="42" t="e">
        <f t="shared" ref="G256" si="122">G257/G258</f>
        <v>#DIV/0!</v>
      </c>
      <c r="H256" s="42" t="e">
        <f t="shared" ref="H256" si="123">H257/H258</f>
        <v>#DIV/0!</v>
      </c>
    </row>
    <row r="257" spans="1:8" ht="18.75" hidden="1">
      <c r="A257" s="49" t="s">
        <v>459</v>
      </c>
      <c r="B257" s="47" t="s">
        <v>348</v>
      </c>
      <c r="C257" s="47"/>
      <c r="D257" s="70">
        <v>2521</v>
      </c>
      <c r="E257" s="56">
        <v>1522</v>
      </c>
      <c r="F257" s="81">
        <f>ф.1!D112</f>
        <v>0</v>
      </c>
      <c r="G257" s="81">
        <f>ф.1!E112</f>
        <v>0</v>
      </c>
      <c r="H257" s="81">
        <f>ф.1!G112</f>
        <v>0</v>
      </c>
    </row>
    <row r="258" spans="1:8" ht="18.75" hidden="1">
      <c r="A258" s="49" t="s">
        <v>460</v>
      </c>
      <c r="B258" s="47" t="s">
        <v>349</v>
      </c>
      <c r="C258" s="47"/>
      <c r="D258" s="70">
        <v>2522</v>
      </c>
      <c r="E258" s="56">
        <v>1532</v>
      </c>
      <c r="F258" s="81">
        <f>ф.1!D117</f>
        <v>0</v>
      </c>
      <c r="G258" s="81">
        <f>ф.1!E117</f>
        <v>0</v>
      </c>
      <c r="H258" s="81">
        <f>ф.1!G117</f>
        <v>0</v>
      </c>
    </row>
    <row r="259" spans="1:8" ht="18.75" hidden="1">
      <c r="A259" s="40" t="s">
        <v>461</v>
      </c>
      <c r="B259" s="47" t="s">
        <v>352</v>
      </c>
      <c r="C259" s="47" t="s">
        <v>355</v>
      </c>
      <c r="D259" s="70">
        <v>2530</v>
      </c>
      <c r="E259" s="56"/>
      <c r="F259" s="42" t="e">
        <f>F260/F261</f>
        <v>#DIV/0!</v>
      </c>
      <c r="G259" s="42" t="e">
        <f t="shared" ref="G259" si="124">G260/G261</f>
        <v>#DIV/0!</v>
      </c>
      <c r="H259" s="42" t="e">
        <f t="shared" ref="H259" si="125">H260/H261</f>
        <v>#DIV/0!</v>
      </c>
    </row>
    <row r="260" spans="1:8" ht="18.75" hidden="1">
      <c r="A260" s="49" t="s">
        <v>462</v>
      </c>
      <c r="B260" s="47" t="s">
        <v>353</v>
      </c>
      <c r="C260" s="47"/>
      <c r="D260" s="70">
        <v>2531</v>
      </c>
      <c r="E260" s="56">
        <v>1523</v>
      </c>
      <c r="F260" s="81">
        <f>ф.1!D113</f>
        <v>0</v>
      </c>
      <c r="G260" s="81">
        <f>ф.1!E113</f>
        <v>0</v>
      </c>
      <c r="H260" s="81">
        <f>ф.1!G113</f>
        <v>0</v>
      </c>
    </row>
    <row r="261" spans="1:8" ht="18.75" hidden="1">
      <c r="A261" s="49" t="s">
        <v>463</v>
      </c>
      <c r="B261" s="47" t="s">
        <v>354</v>
      </c>
      <c r="C261" s="47"/>
      <c r="D261" s="70">
        <v>2532</v>
      </c>
      <c r="E261" s="56">
        <v>1533</v>
      </c>
      <c r="F261" s="81">
        <f>ф.1!D118</f>
        <v>0</v>
      </c>
      <c r="G261" s="81">
        <f>ф.1!E118</f>
        <v>0</v>
      </c>
      <c r="H261" s="81">
        <f>ф.1!G118</f>
        <v>0</v>
      </c>
    </row>
    <row r="262" spans="1:8" ht="18.75" hidden="1">
      <c r="A262" s="40" t="s">
        <v>464</v>
      </c>
      <c r="B262" s="47" t="s">
        <v>356</v>
      </c>
      <c r="C262" s="47" t="s">
        <v>359</v>
      </c>
      <c r="D262" s="70">
        <v>2540</v>
      </c>
      <c r="E262" s="56"/>
      <c r="F262" s="42" t="e">
        <f>F263/F264</f>
        <v>#DIV/0!</v>
      </c>
      <c r="G262" s="42" t="e">
        <f t="shared" ref="G262" si="126">G263/G264</f>
        <v>#DIV/0!</v>
      </c>
      <c r="H262" s="42" t="e">
        <f t="shared" ref="H262" si="127">H263/H264</f>
        <v>#DIV/0!</v>
      </c>
    </row>
    <row r="263" spans="1:8" ht="18.75" hidden="1">
      <c r="A263" s="49" t="s">
        <v>465</v>
      </c>
      <c r="B263" s="47" t="s">
        <v>357</v>
      </c>
      <c r="C263" s="47"/>
      <c r="D263" s="70">
        <v>2541</v>
      </c>
      <c r="E263" s="56">
        <v>1524</v>
      </c>
      <c r="F263" s="81">
        <f>ф.1!D114</f>
        <v>0</v>
      </c>
      <c r="G263" s="81">
        <f>ф.1!E114</f>
        <v>0</v>
      </c>
      <c r="H263" s="81">
        <f>ф.1!G114</f>
        <v>0</v>
      </c>
    </row>
    <row r="264" spans="1:8" ht="18.75" hidden="1">
      <c r="A264" s="49" t="s">
        <v>466</v>
      </c>
      <c r="B264" s="47" t="s">
        <v>358</v>
      </c>
      <c r="C264" s="47"/>
      <c r="D264" s="70">
        <v>2542</v>
      </c>
      <c r="E264" s="56">
        <v>1534</v>
      </c>
      <c r="F264" s="81">
        <f>ф.1!D119</f>
        <v>0</v>
      </c>
      <c r="G264" s="81">
        <f>ф.1!E119</f>
        <v>0</v>
      </c>
      <c r="H264" s="81">
        <f>ф.1!G119</f>
        <v>0</v>
      </c>
    </row>
    <row r="265" spans="1:8" ht="18.75" hidden="1">
      <c r="A265" s="40" t="s">
        <v>467</v>
      </c>
      <c r="B265" s="47" t="s">
        <v>360</v>
      </c>
      <c r="C265" s="47" t="s">
        <v>363</v>
      </c>
      <c r="D265" s="70">
        <v>2550</v>
      </c>
      <c r="E265" s="56"/>
      <c r="F265" s="42" t="e">
        <f>F266/F267</f>
        <v>#DIV/0!</v>
      </c>
      <c r="G265" s="42" t="e">
        <f t="shared" ref="G265" si="128">G266/G267</f>
        <v>#DIV/0!</v>
      </c>
      <c r="H265" s="42" t="e">
        <f>H266/H267</f>
        <v>#DIV/0!</v>
      </c>
    </row>
    <row r="266" spans="1:8" ht="18.75" hidden="1">
      <c r="A266" s="49" t="s">
        <v>468</v>
      </c>
      <c r="B266" s="47" t="s">
        <v>361</v>
      </c>
      <c r="C266" s="47"/>
      <c r="D266" s="70">
        <v>2551</v>
      </c>
      <c r="E266" s="56">
        <v>1525</v>
      </c>
      <c r="F266" s="64">
        <f>ф.1!D115</f>
        <v>0</v>
      </c>
      <c r="G266" s="64">
        <f>ф.1!E115</f>
        <v>0</v>
      </c>
      <c r="H266" s="64">
        <f>ф.1!G115</f>
        <v>0</v>
      </c>
    </row>
    <row r="267" spans="1:8" ht="18.75" hidden="1">
      <c r="A267" s="49" t="s">
        <v>469</v>
      </c>
      <c r="B267" s="47" t="s">
        <v>362</v>
      </c>
      <c r="C267" s="47"/>
      <c r="D267" s="70">
        <v>2552</v>
      </c>
      <c r="E267" s="56">
        <v>1535</v>
      </c>
      <c r="F267" s="64">
        <f>ф.1!D120</f>
        <v>0</v>
      </c>
      <c r="G267" s="64">
        <f>ф.1!E120</f>
        <v>0</v>
      </c>
      <c r="H267" s="64">
        <f>ф.1!G120</f>
        <v>0</v>
      </c>
    </row>
    <row r="268" spans="1:8" ht="15.75">
      <c r="A268" s="36" t="s">
        <v>470</v>
      </c>
      <c r="B268" s="37"/>
      <c r="C268" s="37"/>
      <c r="D268" s="38"/>
      <c r="E268" s="55"/>
      <c r="F268" s="36"/>
      <c r="G268" s="37"/>
      <c r="H268" s="38"/>
    </row>
    <row r="269" spans="1:8" ht="18.75">
      <c r="A269" s="40" t="s">
        <v>471</v>
      </c>
      <c r="B269" s="47" t="s">
        <v>343</v>
      </c>
      <c r="C269" s="47" t="s">
        <v>346</v>
      </c>
      <c r="D269" s="70">
        <v>2610</v>
      </c>
      <c r="E269" s="56"/>
      <c r="F269" s="42" t="e">
        <f>F270/F271</f>
        <v>#DIV/0!</v>
      </c>
      <c r="G269" s="42">
        <f t="shared" ref="G269" si="129">G270/G271</f>
        <v>1.05</v>
      </c>
      <c r="H269" s="42" t="e">
        <f t="shared" ref="H269" si="130">H270/H271</f>
        <v>#DIV/0!</v>
      </c>
    </row>
    <row r="270" spans="1:8" ht="18.75">
      <c r="A270" s="49" t="s">
        <v>472</v>
      </c>
      <c r="B270" s="47" t="s">
        <v>344</v>
      </c>
      <c r="C270" s="47"/>
      <c r="D270" s="70">
        <v>2611</v>
      </c>
      <c r="E270" s="56">
        <v>1621</v>
      </c>
      <c r="F270" s="81">
        <f>ф.1!D132</f>
        <v>0</v>
      </c>
      <c r="G270" s="81">
        <f>ф.1!E132</f>
        <v>1050</v>
      </c>
      <c r="H270" s="81">
        <f>ф.1!G132</f>
        <v>0</v>
      </c>
    </row>
    <row r="271" spans="1:8" ht="18.75">
      <c r="A271" s="49" t="s">
        <v>473</v>
      </c>
      <c r="B271" s="47" t="s">
        <v>345</v>
      </c>
      <c r="C271" s="47"/>
      <c r="D271" s="70">
        <v>2612</v>
      </c>
      <c r="E271" s="56">
        <v>1631</v>
      </c>
      <c r="F271" s="81">
        <f>ф.1!D137</f>
        <v>0</v>
      </c>
      <c r="G271" s="81">
        <f>ф.1!E137</f>
        <v>1000</v>
      </c>
      <c r="H271" s="81">
        <f>ф.1!G137</f>
        <v>0</v>
      </c>
    </row>
    <row r="272" spans="1:8" ht="18.75" hidden="1">
      <c r="A272" s="40" t="s">
        <v>474</v>
      </c>
      <c r="B272" s="47" t="s">
        <v>347</v>
      </c>
      <c r="C272" s="47" t="s">
        <v>350</v>
      </c>
      <c r="D272" s="70">
        <v>2620</v>
      </c>
      <c r="E272" s="56"/>
      <c r="F272" s="42" t="e">
        <f>F273/F274</f>
        <v>#DIV/0!</v>
      </c>
      <c r="G272" s="42" t="e">
        <f t="shared" ref="G272" si="131">G273/G274</f>
        <v>#DIV/0!</v>
      </c>
      <c r="H272" s="42" t="e">
        <f t="shared" ref="H272" si="132">H273/H274</f>
        <v>#DIV/0!</v>
      </c>
    </row>
    <row r="273" spans="1:8" ht="18.75" hidden="1">
      <c r="A273" s="49" t="s">
        <v>475</v>
      </c>
      <c r="B273" s="47" t="s">
        <v>348</v>
      </c>
      <c r="C273" s="47"/>
      <c r="D273" s="70">
        <v>2621</v>
      </c>
      <c r="E273" s="56">
        <v>1622</v>
      </c>
      <c r="F273" s="81">
        <f>ф.1!D133</f>
        <v>0</v>
      </c>
      <c r="G273" s="81">
        <f>ф.1!E133</f>
        <v>0</v>
      </c>
      <c r="H273" s="81">
        <f>ф.1!G133</f>
        <v>0</v>
      </c>
    </row>
    <row r="274" spans="1:8" ht="18.75" hidden="1">
      <c r="A274" s="49" t="s">
        <v>476</v>
      </c>
      <c r="B274" s="47" t="s">
        <v>349</v>
      </c>
      <c r="C274" s="47"/>
      <c r="D274" s="70">
        <v>2622</v>
      </c>
      <c r="E274" s="56">
        <v>1632</v>
      </c>
      <c r="F274" s="81">
        <f>ф.1!D138</f>
        <v>0</v>
      </c>
      <c r="G274" s="81">
        <f>ф.1!E138</f>
        <v>0</v>
      </c>
      <c r="H274" s="81">
        <f>ф.1!G138</f>
        <v>0</v>
      </c>
    </row>
    <row r="275" spans="1:8" ht="18.75" hidden="1">
      <c r="A275" s="40" t="s">
        <v>477</v>
      </c>
      <c r="B275" s="47" t="s">
        <v>352</v>
      </c>
      <c r="C275" s="47" t="s">
        <v>355</v>
      </c>
      <c r="D275" s="70">
        <v>2630</v>
      </c>
      <c r="E275" s="56"/>
      <c r="F275" s="42" t="e">
        <f>F276/F277</f>
        <v>#DIV/0!</v>
      </c>
      <c r="G275" s="42" t="e">
        <f t="shared" ref="G275" si="133">G276/G277</f>
        <v>#DIV/0!</v>
      </c>
      <c r="H275" s="42" t="e">
        <f t="shared" ref="H275" si="134">H276/H277</f>
        <v>#DIV/0!</v>
      </c>
    </row>
    <row r="276" spans="1:8" ht="18.75" hidden="1">
      <c r="A276" s="49" t="s">
        <v>478</v>
      </c>
      <c r="B276" s="47" t="s">
        <v>353</v>
      </c>
      <c r="C276" s="47"/>
      <c r="D276" s="70">
        <v>2631</v>
      </c>
      <c r="E276" s="56">
        <v>1623</v>
      </c>
      <c r="F276" s="81">
        <f>ф.1!D134</f>
        <v>0</v>
      </c>
      <c r="G276" s="81">
        <f>ф.1!E134</f>
        <v>0</v>
      </c>
      <c r="H276" s="81">
        <f>ф.1!G134</f>
        <v>0</v>
      </c>
    </row>
    <row r="277" spans="1:8" ht="18.75" hidden="1">
      <c r="A277" s="49" t="s">
        <v>479</v>
      </c>
      <c r="B277" s="47" t="s">
        <v>354</v>
      </c>
      <c r="C277" s="47"/>
      <c r="D277" s="70">
        <v>2632</v>
      </c>
      <c r="E277" s="56">
        <v>1633</v>
      </c>
      <c r="F277" s="81">
        <f>ф.1!D139</f>
        <v>0</v>
      </c>
      <c r="G277" s="81">
        <f>ф.1!E139</f>
        <v>0</v>
      </c>
      <c r="H277" s="81">
        <f>ф.1!G139</f>
        <v>0</v>
      </c>
    </row>
    <row r="278" spans="1:8" ht="18.75" hidden="1">
      <c r="A278" s="40" t="s">
        <v>480</v>
      </c>
      <c r="B278" s="47" t="s">
        <v>356</v>
      </c>
      <c r="C278" s="47" t="s">
        <v>359</v>
      </c>
      <c r="D278" s="70">
        <v>2640</v>
      </c>
      <c r="E278" s="56"/>
      <c r="F278" s="42" t="e">
        <f>F279/F280</f>
        <v>#DIV/0!</v>
      </c>
      <c r="G278" s="42" t="e">
        <f t="shared" ref="G278" si="135">G279/G280</f>
        <v>#DIV/0!</v>
      </c>
      <c r="H278" s="42" t="e">
        <f t="shared" ref="H278" si="136">H279/H280</f>
        <v>#DIV/0!</v>
      </c>
    </row>
    <row r="279" spans="1:8" ht="18.75" hidden="1">
      <c r="A279" s="49" t="s">
        <v>481</v>
      </c>
      <c r="B279" s="47" t="s">
        <v>357</v>
      </c>
      <c r="C279" s="47"/>
      <c r="D279" s="70">
        <v>2641</v>
      </c>
      <c r="E279" s="56">
        <v>1624</v>
      </c>
      <c r="F279" s="81">
        <f>ф.1!D135</f>
        <v>0</v>
      </c>
      <c r="G279" s="81">
        <f>ф.1!E135</f>
        <v>0</v>
      </c>
      <c r="H279" s="81">
        <f>ф.1!G135</f>
        <v>0</v>
      </c>
    </row>
    <row r="280" spans="1:8" ht="18.75" hidden="1">
      <c r="A280" s="49" t="s">
        <v>482</v>
      </c>
      <c r="B280" s="47" t="s">
        <v>358</v>
      </c>
      <c r="C280" s="47"/>
      <c r="D280" s="70">
        <v>2642</v>
      </c>
      <c r="E280" s="56">
        <v>1634</v>
      </c>
      <c r="F280" s="81">
        <f>ф.1!D140</f>
        <v>0</v>
      </c>
      <c r="G280" s="81">
        <f>ф.1!E140</f>
        <v>0</v>
      </c>
      <c r="H280" s="81">
        <f>ф.1!G140</f>
        <v>0</v>
      </c>
    </row>
    <row r="281" spans="1:8" ht="18.75" hidden="1">
      <c r="A281" s="40" t="s">
        <v>483</v>
      </c>
      <c r="B281" s="47" t="s">
        <v>360</v>
      </c>
      <c r="C281" s="47" t="s">
        <v>363</v>
      </c>
      <c r="D281" s="70">
        <v>2650</v>
      </c>
      <c r="E281" s="56"/>
      <c r="F281" s="42" t="e">
        <f>F282/F283</f>
        <v>#DIV/0!</v>
      </c>
      <c r="G281" s="42" t="e">
        <f t="shared" ref="G281" si="137">G282/G283</f>
        <v>#DIV/0!</v>
      </c>
      <c r="H281" s="42" t="e">
        <f>H282/H283</f>
        <v>#DIV/0!</v>
      </c>
    </row>
    <row r="282" spans="1:8" ht="18.75" hidden="1">
      <c r="A282" s="49" t="s">
        <v>484</v>
      </c>
      <c r="B282" s="47" t="s">
        <v>361</v>
      </c>
      <c r="C282" s="47"/>
      <c r="D282" s="70">
        <v>2651</v>
      </c>
      <c r="E282" s="56">
        <v>1625</v>
      </c>
      <c r="F282" s="64">
        <f>ф.1!D136</f>
        <v>0</v>
      </c>
      <c r="G282" s="64">
        <f>ф.1!E136</f>
        <v>0</v>
      </c>
      <c r="H282" s="64">
        <f>ф.1!G136</f>
        <v>0</v>
      </c>
    </row>
    <row r="283" spans="1:8" ht="18.75" hidden="1">
      <c r="A283" s="49" t="s">
        <v>485</v>
      </c>
      <c r="B283" s="47" t="s">
        <v>362</v>
      </c>
      <c r="C283" s="47"/>
      <c r="D283" s="70">
        <v>2652</v>
      </c>
      <c r="E283" s="56">
        <v>1635</v>
      </c>
      <c r="F283" s="64">
        <f>ф.1!D141</f>
        <v>0</v>
      </c>
      <c r="G283" s="64">
        <f>ф.1!E141</f>
        <v>0</v>
      </c>
      <c r="H283" s="64">
        <f>ф.1!G141</f>
        <v>0</v>
      </c>
    </row>
    <row r="284" spans="1:8" ht="15.75">
      <c r="A284" s="36" t="s">
        <v>486</v>
      </c>
      <c r="B284" s="37"/>
      <c r="C284" s="37"/>
      <c r="D284" s="38"/>
      <c r="E284" s="55"/>
      <c r="F284" s="36"/>
      <c r="G284" s="37"/>
      <c r="H284" s="38"/>
    </row>
    <row r="285" spans="1:8" ht="18.75">
      <c r="A285" s="40" t="s">
        <v>487</v>
      </c>
      <c r="B285" s="47" t="s">
        <v>343</v>
      </c>
      <c r="C285" s="47" t="s">
        <v>346</v>
      </c>
      <c r="D285" s="70">
        <v>2710</v>
      </c>
      <c r="E285" s="56"/>
      <c r="F285" s="42" t="e">
        <f>F286/F287</f>
        <v>#DIV/0!</v>
      </c>
      <c r="G285" s="42">
        <f t="shared" ref="G285" si="138">G286/G287</f>
        <v>1.003076923076923</v>
      </c>
      <c r="H285" s="42" t="e">
        <f t="shared" ref="H285" si="139">H286/H287</f>
        <v>#DIV/0!</v>
      </c>
    </row>
    <row r="286" spans="1:8" ht="18.75">
      <c r="A286" s="49" t="s">
        <v>488</v>
      </c>
      <c r="B286" s="47" t="s">
        <v>344</v>
      </c>
      <c r="C286" s="47"/>
      <c r="D286" s="70">
        <v>2711</v>
      </c>
      <c r="E286" s="56">
        <v>1721</v>
      </c>
      <c r="F286" s="81">
        <f>ф.1!D153</f>
        <v>0</v>
      </c>
      <c r="G286" s="81">
        <f>ф.1!E153</f>
        <v>652</v>
      </c>
      <c r="H286" s="81">
        <f>ф.1!G153</f>
        <v>0</v>
      </c>
    </row>
    <row r="287" spans="1:8" ht="18.75">
      <c r="A287" s="49" t="s">
        <v>489</v>
      </c>
      <c r="B287" s="47" t="s">
        <v>345</v>
      </c>
      <c r="C287" s="47"/>
      <c r="D287" s="70">
        <v>2712</v>
      </c>
      <c r="E287" s="56">
        <v>1731</v>
      </c>
      <c r="F287" s="81">
        <f>ф.1!D158</f>
        <v>0</v>
      </c>
      <c r="G287" s="81">
        <f>ф.1!E158</f>
        <v>650</v>
      </c>
      <c r="H287" s="81">
        <f>ф.1!G158</f>
        <v>0</v>
      </c>
    </row>
    <row r="288" spans="1:8" ht="18" hidden="1" customHeight="1">
      <c r="A288" s="40" t="s">
        <v>490</v>
      </c>
      <c r="B288" s="47" t="s">
        <v>347</v>
      </c>
      <c r="C288" s="47" t="s">
        <v>350</v>
      </c>
      <c r="D288" s="70">
        <v>2720</v>
      </c>
      <c r="E288" s="56"/>
      <c r="F288" s="42" t="e">
        <f>F289/F290</f>
        <v>#DIV/0!</v>
      </c>
      <c r="G288" s="42" t="e">
        <f t="shared" ref="G288" si="140">G289/G290</f>
        <v>#DIV/0!</v>
      </c>
      <c r="H288" s="42" t="e">
        <f t="shared" ref="H288" si="141">H289/H290</f>
        <v>#DIV/0!</v>
      </c>
    </row>
    <row r="289" spans="1:8" ht="18.75" hidden="1">
      <c r="A289" s="49" t="s">
        <v>491</v>
      </c>
      <c r="B289" s="47" t="s">
        <v>348</v>
      </c>
      <c r="C289" s="47"/>
      <c r="D289" s="70">
        <v>2721</v>
      </c>
      <c r="E289" s="56">
        <v>1722</v>
      </c>
      <c r="F289" s="81">
        <f>ф.1!D154</f>
        <v>0</v>
      </c>
      <c r="G289" s="81">
        <f>ф.1!E154</f>
        <v>0</v>
      </c>
      <c r="H289" s="81">
        <f>ф.1!G154</f>
        <v>0</v>
      </c>
    </row>
    <row r="290" spans="1:8" ht="18.75" hidden="1">
      <c r="A290" s="49" t="s">
        <v>492</v>
      </c>
      <c r="B290" s="47" t="s">
        <v>349</v>
      </c>
      <c r="C290" s="47"/>
      <c r="D290" s="70">
        <v>2722</v>
      </c>
      <c r="E290" s="56">
        <v>1732</v>
      </c>
      <c r="F290" s="81">
        <f>ф.1!D159</f>
        <v>0</v>
      </c>
      <c r="G290" s="81">
        <f>ф.1!E159</f>
        <v>0</v>
      </c>
      <c r="H290" s="81">
        <f>ф.1!G159</f>
        <v>0</v>
      </c>
    </row>
    <row r="291" spans="1:8" ht="18.75" hidden="1">
      <c r="A291" s="40" t="s">
        <v>493</v>
      </c>
      <c r="B291" s="47" t="s">
        <v>352</v>
      </c>
      <c r="C291" s="47" t="s">
        <v>355</v>
      </c>
      <c r="D291" s="70">
        <v>2730</v>
      </c>
      <c r="E291" s="56"/>
      <c r="F291" s="42" t="e">
        <f>F292/F293</f>
        <v>#DIV/0!</v>
      </c>
      <c r="G291" s="42" t="e">
        <f t="shared" ref="G291" si="142">G292/G293</f>
        <v>#DIV/0!</v>
      </c>
      <c r="H291" s="42" t="e">
        <f t="shared" ref="H291" si="143">H292/H293</f>
        <v>#DIV/0!</v>
      </c>
    </row>
    <row r="292" spans="1:8" ht="18.75" hidden="1">
      <c r="A292" s="49" t="s">
        <v>494</v>
      </c>
      <c r="B292" s="47" t="s">
        <v>353</v>
      </c>
      <c r="C292" s="47"/>
      <c r="D292" s="70">
        <v>2731</v>
      </c>
      <c r="E292" s="56">
        <v>1723</v>
      </c>
      <c r="F292" s="81">
        <f>ф.1!D155</f>
        <v>0</v>
      </c>
      <c r="G292" s="81">
        <f>ф.1!E155</f>
        <v>0</v>
      </c>
      <c r="H292" s="81">
        <f>ф.1!G155</f>
        <v>0</v>
      </c>
    </row>
    <row r="293" spans="1:8" ht="18.75" hidden="1">
      <c r="A293" s="49" t="s">
        <v>495</v>
      </c>
      <c r="B293" s="47" t="s">
        <v>354</v>
      </c>
      <c r="C293" s="47"/>
      <c r="D293" s="70">
        <v>2732</v>
      </c>
      <c r="E293" s="56">
        <v>1733</v>
      </c>
      <c r="F293" s="81">
        <f>ф.1!D160</f>
        <v>0</v>
      </c>
      <c r="G293" s="81">
        <f>ф.1!E160</f>
        <v>0</v>
      </c>
      <c r="H293" s="81">
        <f>ф.1!G160</f>
        <v>0</v>
      </c>
    </row>
    <row r="294" spans="1:8" ht="18.75" hidden="1">
      <c r="A294" s="40" t="s">
        <v>496</v>
      </c>
      <c r="B294" s="47" t="s">
        <v>356</v>
      </c>
      <c r="C294" s="47" t="s">
        <v>359</v>
      </c>
      <c r="D294" s="70">
        <v>2740</v>
      </c>
      <c r="E294" s="56"/>
      <c r="F294" s="42" t="e">
        <f>F295/F296</f>
        <v>#DIV/0!</v>
      </c>
      <c r="G294" s="42" t="e">
        <f t="shared" ref="G294" si="144">G295/G296</f>
        <v>#DIV/0!</v>
      </c>
      <c r="H294" s="42" t="e">
        <f t="shared" ref="H294" si="145">H295/H296</f>
        <v>#DIV/0!</v>
      </c>
    </row>
    <row r="295" spans="1:8" ht="18.75" hidden="1">
      <c r="A295" s="49" t="s">
        <v>497</v>
      </c>
      <c r="B295" s="47" t="s">
        <v>357</v>
      </c>
      <c r="C295" s="47"/>
      <c r="D295" s="70">
        <v>2741</v>
      </c>
      <c r="E295" s="56">
        <v>1724</v>
      </c>
      <c r="F295" s="81">
        <f>ф.1!D156</f>
        <v>0</v>
      </c>
      <c r="G295" s="81">
        <f>ф.1!E156</f>
        <v>0</v>
      </c>
      <c r="H295" s="81">
        <f>ф.1!G156</f>
        <v>0</v>
      </c>
    </row>
    <row r="296" spans="1:8" ht="18.75" hidden="1">
      <c r="A296" s="49" t="s">
        <v>498</v>
      </c>
      <c r="B296" s="47" t="s">
        <v>358</v>
      </c>
      <c r="C296" s="47"/>
      <c r="D296" s="70">
        <v>2742</v>
      </c>
      <c r="E296" s="56">
        <v>1734</v>
      </c>
      <c r="F296" s="81">
        <f>ф.1!D161</f>
        <v>0</v>
      </c>
      <c r="G296" s="81">
        <f>ф.1!E161</f>
        <v>0</v>
      </c>
      <c r="H296" s="81">
        <f>ф.1!G161</f>
        <v>0</v>
      </c>
    </row>
    <row r="297" spans="1:8" ht="18.75" hidden="1">
      <c r="A297" s="40" t="s">
        <v>499</v>
      </c>
      <c r="B297" s="47" t="s">
        <v>360</v>
      </c>
      <c r="C297" s="47" t="s">
        <v>363</v>
      </c>
      <c r="D297" s="70">
        <v>2750</v>
      </c>
      <c r="E297" s="56"/>
      <c r="F297" s="42" t="e">
        <f>F298/F299</f>
        <v>#DIV/0!</v>
      </c>
      <c r="G297" s="42" t="e">
        <f t="shared" ref="G297" si="146">G298/G299</f>
        <v>#DIV/0!</v>
      </c>
      <c r="H297" s="42" t="e">
        <f>H298/H299</f>
        <v>#DIV/0!</v>
      </c>
    </row>
    <row r="298" spans="1:8" ht="18.75" hidden="1">
      <c r="A298" s="49" t="s">
        <v>500</v>
      </c>
      <c r="B298" s="47" t="s">
        <v>361</v>
      </c>
      <c r="C298" s="47"/>
      <c r="D298" s="70">
        <v>2751</v>
      </c>
      <c r="E298" s="56">
        <v>1725</v>
      </c>
      <c r="F298" s="64">
        <f>ф.1!D157</f>
        <v>0</v>
      </c>
      <c r="G298" s="64">
        <f>ф.1!E157</f>
        <v>0</v>
      </c>
      <c r="H298" s="64">
        <f>ф.1!G157</f>
        <v>0</v>
      </c>
    </row>
    <row r="299" spans="1:8" ht="18.75" hidden="1">
      <c r="A299" s="49" t="s">
        <v>501</v>
      </c>
      <c r="B299" s="47" t="s">
        <v>362</v>
      </c>
      <c r="C299" s="47"/>
      <c r="D299" s="70">
        <v>2752</v>
      </c>
      <c r="E299" s="56">
        <v>1735</v>
      </c>
      <c r="F299" s="64">
        <f>ф.1!D162</f>
        <v>0</v>
      </c>
      <c r="G299" s="64">
        <f>ф.1!E162</f>
        <v>0</v>
      </c>
      <c r="H299" s="64">
        <f>ф.1!G162</f>
        <v>0</v>
      </c>
    </row>
    <row r="300" spans="1:8" ht="15.75">
      <c r="A300" s="36" t="s">
        <v>502</v>
      </c>
      <c r="B300" s="37"/>
      <c r="C300" s="37"/>
      <c r="D300" s="38"/>
      <c r="E300" s="55"/>
      <c r="F300" s="36"/>
      <c r="G300" s="37"/>
      <c r="H300" s="38"/>
    </row>
    <row r="301" spans="1:8" ht="18.75">
      <c r="A301" s="40" t="s">
        <v>503</v>
      </c>
      <c r="B301" s="47" t="s">
        <v>343</v>
      </c>
      <c r="C301" s="47" t="s">
        <v>346</v>
      </c>
      <c r="D301" s="70">
        <v>2810</v>
      </c>
      <c r="E301" s="56"/>
      <c r="F301" s="42" t="e">
        <f>F302/F303</f>
        <v>#DIV/0!</v>
      </c>
      <c r="G301" s="42">
        <f t="shared" ref="G301" si="147">G302/G303</f>
        <v>1.05</v>
      </c>
      <c r="H301" s="42" t="e">
        <f t="shared" ref="H301" si="148">H302/H303</f>
        <v>#DIV/0!</v>
      </c>
    </row>
    <row r="302" spans="1:8" ht="18.75">
      <c r="A302" s="49" t="s">
        <v>504</v>
      </c>
      <c r="B302" s="47" t="s">
        <v>344</v>
      </c>
      <c r="C302" s="47"/>
      <c r="D302" s="70">
        <v>2811</v>
      </c>
      <c r="E302" s="56">
        <v>1821</v>
      </c>
      <c r="F302" s="81">
        <f>ф.1!D174</f>
        <v>0</v>
      </c>
      <c r="G302" s="81">
        <f>ф.1!E174</f>
        <v>14700</v>
      </c>
      <c r="H302" s="81">
        <f>ф.1!G174</f>
        <v>0</v>
      </c>
    </row>
    <row r="303" spans="1:8" ht="18.75">
      <c r="A303" s="49" t="s">
        <v>505</v>
      </c>
      <c r="B303" s="47" t="s">
        <v>345</v>
      </c>
      <c r="C303" s="47"/>
      <c r="D303" s="70">
        <v>2812</v>
      </c>
      <c r="E303" s="56">
        <v>1831</v>
      </c>
      <c r="F303" s="81">
        <f>ф.1!D179</f>
        <v>0</v>
      </c>
      <c r="G303" s="81">
        <f>ф.1!E179</f>
        <v>14000</v>
      </c>
      <c r="H303" s="81">
        <f>ф.1!G179</f>
        <v>0</v>
      </c>
    </row>
    <row r="304" spans="1:8" ht="18.75" hidden="1">
      <c r="A304" s="40" t="s">
        <v>506</v>
      </c>
      <c r="B304" s="47" t="s">
        <v>347</v>
      </c>
      <c r="C304" s="47" t="s">
        <v>350</v>
      </c>
      <c r="D304" s="70">
        <v>2820</v>
      </c>
      <c r="E304" s="56"/>
      <c r="F304" s="42" t="e">
        <f>F305/F306</f>
        <v>#DIV/0!</v>
      </c>
      <c r="G304" s="42" t="e">
        <f t="shared" ref="G304" si="149">G305/G306</f>
        <v>#DIV/0!</v>
      </c>
      <c r="H304" s="42" t="e">
        <f t="shared" ref="H304" si="150">H305/H306</f>
        <v>#DIV/0!</v>
      </c>
    </row>
    <row r="305" spans="1:8" ht="18.75" hidden="1">
      <c r="A305" s="49" t="s">
        <v>507</v>
      </c>
      <c r="B305" s="47" t="s">
        <v>348</v>
      </c>
      <c r="C305" s="47"/>
      <c r="D305" s="70">
        <v>2821</v>
      </c>
      <c r="E305" s="56">
        <v>1822</v>
      </c>
      <c r="F305" s="81">
        <f>ф.1!D175</f>
        <v>0</v>
      </c>
      <c r="G305" s="81">
        <f>ф.1!E175</f>
        <v>0</v>
      </c>
      <c r="H305" s="81">
        <f>ф.1!G175</f>
        <v>0</v>
      </c>
    </row>
    <row r="306" spans="1:8" ht="18.75" hidden="1">
      <c r="A306" s="49" t="s">
        <v>508</v>
      </c>
      <c r="B306" s="47" t="s">
        <v>349</v>
      </c>
      <c r="C306" s="47"/>
      <c r="D306" s="70">
        <v>2822</v>
      </c>
      <c r="E306" s="56">
        <v>1832</v>
      </c>
      <c r="F306" s="81">
        <f>ф.1!D180</f>
        <v>0</v>
      </c>
      <c r="G306" s="81">
        <f>ф.1!E180</f>
        <v>0</v>
      </c>
      <c r="H306" s="81">
        <f>ф.1!G180</f>
        <v>0</v>
      </c>
    </row>
    <row r="307" spans="1:8" ht="18.75" hidden="1">
      <c r="A307" s="40" t="s">
        <v>509</v>
      </c>
      <c r="B307" s="47" t="s">
        <v>352</v>
      </c>
      <c r="C307" s="47" t="s">
        <v>355</v>
      </c>
      <c r="D307" s="70">
        <v>2830</v>
      </c>
      <c r="E307" s="56"/>
      <c r="F307" s="42" t="e">
        <f>F308/F309</f>
        <v>#DIV/0!</v>
      </c>
      <c r="G307" s="42" t="e">
        <f t="shared" ref="G307" si="151">G308/G309</f>
        <v>#DIV/0!</v>
      </c>
      <c r="H307" s="42" t="e">
        <f t="shared" ref="H307" si="152">H308/H309</f>
        <v>#DIV/0!</v>
      </c>
    </row>
    <row r="308" spans="1:8" ht="18.75" hidden="1">
      <c r="A308" s="49" t="s">
        <v>510</v>
      </c>
      <c r="B308" s="47" t="s">
        <v>353</v>
      </c>
      <c r="C308" s="47"/>
      <c r="D308" s="70">
        <v>2831</v>
      </c>
      <c r="E308" s="56">
        <v>1823</v>
      </c>
      <c r="F308" s="81">
        <f>ф.1!D176</f>
        <v>0</v>
      </c>
      <c r="G308" s="81">
        <f>ф.1!E176</f>
        <v>0</v>
      </c>
      <c r="H308" s="81">
        <f>ф.1!G176</f>
        <v>0</v>
      </c>
    </row>
    <row r="309" spans="1:8" ht="18.75" hidden="1">
      <c r="A309" s="49" t="s">
        <v>511</v>
      </c>
      <c r="B309" s="47" t="s">
        <v>354</v>
      </c>
      <c r="C309" s="47"/>
      <c r="D309" s="70">
        <v>2832</v>
      </c>
      <c r="E309" s="56">
        <v>1833</v>
      </c>
      <c r="F309" s="81">
        <f>ф.1!D181</f>
        <v>0</v>
      </c>
      <c r="G309" s="81">
        <f>ф.1!E181</f>
        <v>0</v>
      </c>
      <c r="H309" s="81">
        <f>ф.1!G181</f>
        <v>0</v>
      </c>
    </row>
    <row r="310" spans="1:8" ht="18.75" hidden="1">
      <c r="A310" s="40" t="s">
        <v>512</v>
      </c>
      <c r="B310" s="47" t="s">
        <v>356</v>
      </c>
      <c r="C310" s="47" t="s">
        <v>359</v>
      </c>
      <c r="D310" s="70">
        <v>2840</v>
      </c>
      <c r="E310" s="56"/>
      <c r="F310" s="42" t="e">
        <f>F311/F312</f>
        <v>#DIV/0!</v>
      </c>
      <c r="G310" s="42" t="e">
        <f t="shared" ref="G310" si="153">G311/G312</f>
        <v>#DIV/0!</v>
      </c>
      <c r="H310" s="42" t="e">
        <f t="shared" ref="H310" si="154">H311/H312</f>
        <v>#DIV/0!</v>
      </c>
    </row>
    <row r="311" spans="1:8" ht="18.75" hidden="1">
      <c r="A311" s="49" t="s">
        <v>513</v>
      </c>
      <c r="B311" s="47" t="s">
        <v>357</v>
      </c>
      <c r="C311" s="47"/>
      <c r="D311" s="70">
        <v>2814</v>
      </c>
      <c r="E311" s="56">
        <v>1824</v>
      </c>
      <c r="F311" s="81">
        <f>ф.1!D177</f>
        <v>0</v>
      </c>
      <c r="G311" s="81">
        <f>ф.1!E177</f>
        <v>0</v>
      </c>
      <c r="H311" s="81">
        <f>ф.1!G177</f>
        <v>0</v>
      </c>
    </row>
    <row r="312" spans="1:8" ht="18.75" hidden="1">
      <c r="A312" s="49" t="s">
        <v>514</v>
      </c>
      <c r="B312" s="47" t="s">
        <v>358</v>
      </c>
      <c r="C312" s="47"/>
      <c r="D312" s="70">
        <v>2842</v>
      </c>
      <c r="E312" s="56">
        <v>1834</v>
      </c>
      <c r="F312" s="81">
        <f>ф.1!D182</f>
        <v>0</v>
      </c>
      <c r="G312" s="81">
        <f>ф.1!E182</f>
        <v>0</v>
      </c>
      <c r="H312" s="81">
        <f>ф.1!G182</f>
        <v>0</v>
      </c>
    </row>
    <row r="313" spans="1:8" ht="18.75" hidden="1">
      <c r="A313" s="40" t="s">
        <v>515</v>
      </c>
      <c r="B313" s="47" t="s">
        <v>360</v>
      </c>
      <c r="C313" s="47" t="s">
        <v>363</v>
      </c>
      <c r="D313" s="70">
        <v>2850</v>
      </c>
      <c r="E313" s="56"/>
      <c r="F313" s="42" t="e">
        <f>F314/F315</f>
        <v>#DIV/0!</v>
      </c>
      <c r="G313" s="42" t="e">
        <f t="shared" ref="G313" si="155">G314/G315</f>
        <v>#DIV/0!</v>
      </c>
      <c r="H313" s="42" t="e">
        <f>H314/H315</f>
        <v>#DIV/0!</v>
      </c>
    </row>
    <row r="314" spans="1:8" ht="18.75" hidden="1">
      <c r="A314" s="49" t="s">
        <v>516</v>
      </c>
      <c r="B314" s="47" t="s">
        <v>361</v>
      </c>
      <c r="C314" s="47"/>
      <c r="D314" s="70">
        <v>2851</v>
      </c>
      <c r="E314" s="56">
        <v>1825</v>
      </c>
      <c r="F314" s="64">
        <f>ф.1!D178</f>
        <v>0</v>
      </c>
      <c r="G314" s="64">
        <f>ф.1!E178</f>
        <v>0</v>
      </c>
      <c r="H314" s="64">
        <f>ф.1!G178</f>
        <v>0</v>
      </c>
    </row>
    <row r="315" spans="1:8" ht="18.75" hidden="1">
      <c r="A315" s="49" t="s">
        <v>517</v>
      </c>
      <c r="B315" s="47" t="s">
        <v>362</v>
      </c>
      <c r="C315" s="47"/>
      <c r="D315" s="70">
        <v>2852</v>
      </c>
      <c r="E315" s="56">
        <v>1835</v>
      </c>
      <c r="F315" s="64">
        <f>ф.1!D183</f>
        <v>0</v>
      </c>
      <c r="G315" s="64">
        <f>ф.1!E183</f>
        <v>0</v>
      </c>
      <c r="H315" s="64">
        <f>ф.1!G183</f>
        <v>0</v>
      </c>
    </row>
    <row r="316" spans="1:8" ht="15.75">
      <c r="A316" s="36" t="s">
        <v>518</v>
      </c>
      <c r="B316" s="37"/>
      <c r="C316" s="37"/>
      <c r="D316" s="38"/>
      <c r="E316" s="55"/>
      <c r="F316" s="36"/>
      <c r="G316" s="37"/>
      <c r="H316" s="38"/>
    </row>
    <row r="317" spans="1:8" ht="18.75">
      <c r="A317" s="40" t="s">
        <v>519</v>
      </c>
      <c r="B317" s="47" t="s">
        <v>343</v>
      </c>
      <c r="C317" s="47" t="s">
        <v>346</v>
      </c>
      <c r="D317" s="70">
        <v>2910</v>
      </c>
      <c r="E317" s="56"/>
      <c r="F317" s="42" t="e">
        <f>F318/F319</f>
        <v>#DIV/0!</v>
      </c>
      <c r="G317" s="42">
        <f t="shared" ref="G317" si="156">G318/G319</f>
        <v>1</v>
      </c>
      <c r="H317" s="42" t="e">
        <f t="shared" ref="H317" si="157">H318/H319</f>
        <v>#DIV/0!</v>
      </c>
    </row>
    <row r="318" spans="1:8" ht="18.75">
      <c r="A318" s="49" t="s">
        <v>520</v>
      </c>
      <c r="B318" s="47" t="s">
        <v>344</v>
      </c>
      <c r="C318" s="47"/>
      <c r="D318" s="70">
        <v>2911</v>
      </c>
      <c r="E318" s="56">
        <v>1921</v>
      </c>
      <c r="F318" s="81">
        <f>ф.1!D195</f>
        <v>0</v>
      </c>
      <c r="G318" s="81">
        <f>ф.1!E195</f>
        <v>43</v>
      </c>
      <c r="H318" s="81">
        <f>ф.1!G195</f>
        <v>0</v>
      </c>
    </row>
    <row r="319" spans="1:8" ht="18.75">
      <c r="A319" s="49" t="s">
        <v>521</v>
      </c>
      <c r="B319" s="47" t="s">
        <v>345</v>
      </c>
      <c r="C319" s="47"/>
      <c r="D319" s="70">
        <v>2912</v>
      </c>
      <c r="E319" s="56">
        <v>1931</v>
      </c>
      <c r="F319" s="81">
        <f>ф.1!D200</f>
        <v>0</v>
      </c>
      <c r="G319" s="81">
        <f>ф.1!E200</f>
        <v>43</v>
      </c>
      <c r="H319" s="81">
        <f>ф.1!G200</f>
        <v>0</v>
      </c>
    </row>
    <row r="320" spans="1:8" ht="18.75" hidden="1">
      <c r="A320" s="40" t="s">
        <v>522</v>
      </c>
      <c r="B320" s="47" t="s">
        <v>347</v>
      </c>
      <c r="C320" s="47" t="s">
        <v>350</v>
      </c>
      <c r="D320" s="70">
        <v>2920</v>
      </c>
      <c r="E320" s="56"/>
      <c r="F320" s="42" t="e">
        <f>F321/F322</f>
        <v>#DIV/0!</v>
      </c>
      <c r="G320" s="42" t="e">
        <f t="shared" ref="G320" si="158">G321/G322</f>
        <v>#DIV/0!</v>
      </c>
      <c r="H320" s="42" t="e">
        <f t="shared" ref="H320" si="159">H321/H322</f>
        <v>#DIV/0!</v>
      </c>
    </row>
    <row r="321" spans="1:8" ht="18.75" hidden="1">
      <c r="A321" s="49" t="s">
        <v>523</v>
      </c>
      <c r="B321" s="47" t="s">
        <v>348</v>
      </c>
      <c r="C321" s="47"/>
      <c r="D321" s="70">
        <v>2921</v>
      </c>
      <c r="E321" s="56">
        <v>1922</v>
      </c>
      <c r="F321" s="81">
        <f>ф.1!D196</f>
        <v>0</v>
      </c>
      <c r="G321" s="81">
        <f>ф.1!E196</f>
        <v>0</v>
      </c>
      <c r="H321" s="81">
        <f>ф.1!G196</f>
        <v>0</v>
      </c>
    </row>
    <row r="322" spans="1:8" ht="18.75" hidden="1">
      <c r="A322" s="49" t="s">
        <v>524</v>
      </c>
      <c r="B322" s="47" t="s">
        <v>349</v>
      </c>
      <c r="C322" s="47"/>
      <c r="D322" s="70">
        <v>2922</v>
      </c>
      <c r="E322" s="56">
        <v>1932</v>
      </c>
      <c r="F322" s="81">
        <f>ф.1!D201</f>
        <v>0</v>
      </c>
      <c r="G322" s="81">
        <f>ф.1!E201</f>
        <v>0</v>
      </c>
      <c r="H322" s="81">
        <f>ф.1!G201</f>
        <v>0</v>
      </c>
    </row>
    <row r="323" spans="1:8" ht="18.75" hidden="1">
      <c r="A323" s="40" t="s">
        <v>525</v>
      </c>
      <c r="B323" s="47" t="s">
        <v>352</v>
      </c>
      <c r="C323" s="47" t="s">
        <v>355</v>
      </c>
      <c r="D323" s="70">
        <v>2930</v>
      </c>
      <c r="E323" s="56"/>
      <c r="F323" s="42" t="e">
        <f>F324/F325</f>
        <v>#DIV/0!</v>
      </c>
      <c r="G323" s="42" t="e">
        <f t="shared" ref="G323" si="160">G324/G325</f>
        <v>#DIV/0!</v>
      </c>
      <c r="H323" s="42" t="e">
        <f t="shared" ref="H323" si="161">H324/H325</f>
        <v>#DIV/0!</v>
      </c>
    </row>
    <row r="324" spans="1:8" ht="18.75" hidden="1">
      <c r="A324" s="49" t="s">
        <v>526</v>
      </c>
      <c r="B324" s="47" t="s">
        <v>353</v>
      </c>
      <c r="C324" s="47"/>
      <c r="D324" s="70">
        <v>2931</v>
      </c>
      <c r="E324" s="56">
        <v>1923</v>
      </c>
      <c r="F324" s="81">
        <f>ф.1!D197</f>
        <v>0</v>
      </c>
      <c r="G324" s="81">
        <f>ф.1!E197</f>
        <v>0</v>
      </c>
      <c r="H324" s="81">
        <f>ф.1!G197</f>
        <v>0</v>
      </c>
    </row>
    <row r="325" spans="1:8" ht="18.75" hidden="1">
      <c r="A325" s="49" t="s">
        <v>527</v>
      </c>
      <c r="B325" s="47" t="s">
        <v>354</v>
      </c>
      <c r="C325" s="47"/>
      <c r="D325" s="70">
        <v>2932</v>
      </c>
      <c r="E325" s="56">
        <v>1933</v>
      </c>
      <c r="F325" s="81">
        <f>ф.1!D202</f>
        <v>0</v>
      </c>
      <c r="G325" s="81">
        <f>ф.1!E202</f>
        <v>0</v>
      </c>
      <c r="H325" s="81">
        <f>ф.1!G202</f>
        <v>0</v>
      </c>
    </row>
    <row r="326" spans="1:8" ht="18.75" hidden="1">
      <c r="A326" s="40" t="s">
        <v>528</v>
      </c>
      <c r="B326" s="47" t="s">
        <v>356</v>
      </c>
      <c r="C326" s="47" t="s">
        <v>359</v>
      </c>
      <c r="D326" s="70">
        <v>2940</v>
      </c>
      <c r="E326" s="56"/>
      <c r="F326" s="42" t="e">
        <f>F327/F328</f>
        <v>#DIV/0!</v>
      </c>
      <c r="G326" s="42" t="e">
        <f t="shared" ref="G326" si="162">G327/G328</f>
        <v>#DIV/0!</v>
      </c>
      <c r="H326" s="42" t="e">
        <f t="shared" ref="H326" si="163">H327/H328</f>
        <v>#DIV/0!</v>
      </c>
    </row>
    <row r="327" spans="1:8" ht="18.75" hidden="1">
      <c r="A327" s="49" t="s">
        <v>529</v>
      </c>
      <c r="B327" s="47" t="s">
        <v>357</v>
      </c>
      <c r="C327" s="47"/>
      <c r="D327" s="70">
        <v>2941</v>
      </c>
      <c r="E327" s="56">
        <v>1924</v>
      </c>
      <c r="F327" s="81">
        <f>ф.1!D198</f>
        <v>0</v>
      </c>
      <c r="G327" s="81">
        <f>ф.1!E198</f>
        <v>0</v>
      </c>
      <c r="H327" s="81">
        <f>ф.1!G198</f>
        <v>0</v>
      </c>
    </row>
    <row r="328" spans="1:8" ht="18.75" hidden="1">
      <c r="A328" s="49" t="s">
        <v>530</v>
      </c>
      <c r="B328" s="47" t="s">
        <v>358</v>
      </c>
      <c r="C328" s="47"/>
      <c r="D328" s="70">
        <v>2942</v>
      </c>
      <c r="E328" s="56">
        <v>1934</v>
      </c>
      <c r="F328" s="81">
        <f>ф.1!D203</f>
        <v>0</v>
      </c>
      <c r="G328" s="81">
        <f>ф.1!E203</f>
        <v>0</v>
      </c>
      <c r="H328" s="81">
        <f>ф.1!G203</f>
        <v>0</v>
      </c>
    </row>
    <row r="329" spans="1:8" ht="18.75" hidden="1">
      <c r="A329" s="40" t="s">
        <v>531</v>
      </c>
      <c r="B329" s="47" t="s">
        <v>360</v>
      </c>
      <c r="C329" s="47" t="s">
        <v>363</v>
      </c>
      <c r="D329" s="70">
        <v>2950</v>
      </c>
      <c r="E329" s="56"/>
      <c r="F329" s="42" t="e">
        <f>F330/F331</f>
        <v>#DIV/0!</v>
      </c>
      <c r="G329" s="42" t="e">
        <f t="shared" ref="G329" si="164">G330/G331</f>
        <v>#DIV/0!</v>
      </c>
      <c r="H329" s="42" t="e">
        <f>H330/H331</f>
        <v>#DIV/0!</v>
      </c>
    </row>
    <row r="330" spans="1:8" ht="18.75" hidden="1">
      <c r="A330" s="49" t="s">
        <v>532</v>
      </c>
      <c r="B330" s="47" t="s">
        <v>361</v>
      </c>
      <c r="C330" s="47"/>
      <c r="D330" s="70">
        <v>2951</v>
      </c>
      <c r="E330" s="56">
        <v>1925</v>
      </c>
      <c r="F330" s="64">
        <f>ф.1!D199</f>
        <v>0</v>
      </c>
      <c r="G330" s="64">
        <f>ф.1!E199</f>
        <v>0</v>
      </c>
      <c r="H330" s="64">
        <f>ф.1!G199</f>
        <v>0</v>
      </c>
    </row>
    <row r="331" spans="1:8" ht="18.75" hidden="1">
      <c r="A331" s="49" t="s">
        <v>533</v>
      </c>
      <c r="B331" s="47" t="s">
        <v>362</v>
      </c>
      <c r="C331" s="47"/>
      <c r="D331" s="70">
        <v>2952</v>
      </c>
      <c r="E331" s="56">
        <v>1935</v>
      </c>
      <c r="F331" s="64">
        <f>ф.1!D204</f>
        <v>0</v>
      </c>
      <c r="G331" s="64">
        <f>ф.1!E204</f>
        <v>0</v>
      </c>
      <c r="H331" s="64">
        <f>ф.1!G204</f>
        <v>0</v>
      </c>
    </row>
    <row r="332" spans="1:8" ht="20.25">
      <c r="A332" s="40" t="s">
        <v>103</v>
      </c>
      <c r="B332" s="108" t="s">
        <v>104</v>
      </c>
      <c r="C332" s="47" t="s">
        <v>105</v>
      </c>
      <c r="D332" s="70">
        <v>2100</v>
      </c>
      <c r="E332" s="56"/>
      <c r="F332" s="43">
        <v>1</v>
      </c>
      <c r="G332" s="45">
        <v>1.0495000000000001</v>
      </c>
      <c r="H332" s="46"/>
    </row>
    <row r="333" spans="1:8" ht="18.75">
      <c r="A333" s="35" t="s">
        <v>106</v>
      </c>
      <c r="B333" s="108" t="s">
        <v>107</v>
      </c>
      <c r="C333" s="39" t="s">
        <v>21</v>
      </c>
      <c r="D333" s="70">
        <v>2200</v>
      </c>
      <c r="E333" s="56"/>
      <c r="F333" s="43">
        <v>1.03</v>
      </c>
      <c r="G333" s="45">
        <v>1.04</v>
      </c>
      <c r="H333" s="46"/>
    </row>
    <row r="334" spans="1:8" ht="18.75">
      <c r="A334" s="40" t="s">
        <v>364</v>
      </c>
      <c r="B334" s="108" t="s">
        <v>937</v>
      </c>
      <c r="C334" s="39"/>
      <c r="D334" s="70">
        <v>2300</v>
      </c>
      <c r="E334" s="56"/>
      <c r="F334" s="43">
        <v>1.03</v>
      </c>
      <c r="G334" s="45">
        <v>1.05</v>
      </c>
      <c r="H334" s="46"/>
    </row>
    <row r="335" spans="1:8" ht="18.75">
      <c r="A335" s="35" t="s">
        <v>365</v>
      </c>
      <c r="B335" s="108" t="s">
        <v>938</v>
      </c>
      <c r="C335" s="39"/>
      <c r="D335" s="70">
        <v>2400</v>
      </c>
      <c r="E335" s="56"/>
      <c r="F335" s="43">
        <v>1.03</v>
      </c>
      <c r="G335" s="45">
        <v>1.05</v>
      </c>
      <c r="H335" s="46"/>
    </row>
    <row r="336" spans="1:8" ht="18.75">
      <c r="A336" s="40" t="s">
        <v>366</v>
      </c>
      <c r="B336" s="108" t="s">
        <v>939</v>
      </c>
      <c r="C336" s="39"/>
      <c r="D336" s="70">
        <v>2500</v>
      </c>
      <c r="E336" s="56"/>
      <c r="F336" s="43">
        <v>1.04</v>
      </c>
      <c r="G336" s="45">
        <v>1.04</v>
      </c>
      <c r="H336" s="46"/>
    </row>
    <row r="337" spans="1:8" ht="18.75">
      <c r="A337" s="35" t="s">
        <v>367</v>
      </c>
      <c r="B337" s="108" t="s">
        <v>940</v>
      </c>
      <c r="C337" s="39"/>
      <c r="D337" s="70">
        <v>2600</v>
      </c>
      <c r="E337" s="56"/>
      <c r="F337" s="43">
        <v>1.05</v>
      </c>
      <c r="G337" s="45">
        <v>1.05</v>
      </c>
      <c r="H337" s="46"/>
    </row>
    <row r="338" spans="1:8" ht="18.75">
      <c r="A338" s="40" t="s">
        <v>368</v>
      </c>
      <c r="B338" s="108" t="s">
        <v>941</v>
      </c>
      <c r="C338" s="39"/>
      <c r="D338" s="70">
        <v>2700</v>
      </c>
      <c r="E338" s="56"/>
      <c r="F338" s="43"/>
      <c r="G338" s="45">
        <v>1</v>
      </c>
      <c r="H338" s="46"/>
    </row>
    <row r="339" spans="1:8" ht="18.75">
      <c r="A339" s="35" t="s">
        <v>369</v>
      </c>
      <c r="B339" s="108" t="s">
        <v>942</v>
      </c>
      <c r="C339" s="39"/>
      <c r="D339" s="70">
        <v>2800</v>
      </c>
      <c r="E339" s="56"/>
      <c r="F339" s="43"/>
      <c r="G339" s="45">
        <v>1.05</v>
      </c>
      <c r="H339" s="46"/>
    </row>
    <row r="340" spans="1:8" ht="18.75">
      <c r="A340" s="40" t="s">
        <v>370</v>
      </c>
      <c r="B340" s="108" t="s">
        <v>943</v>
      </c>
      <c r="C340" s="39"/>
      <c r="D340" s="70">
        <v>2900</v>
      </c>
      <c r="E340" s="56"/>
      <c r="F340" s="43"/>
      <c r="G340" s="45">
        <f>G317</f>
        <v>1</v>
      </c>
      <c r="H340" s="46"/>
    </row>
    <row r="341" spans="1:8" ht="15.75">
      <c r="A341" s="59" t="s">
        <v>969</v>
      </c>
      <c r="B341" s="60"/>
      <c r="C341" s="60"/>
      <c r="D341" s="61"/>
      <c r="E341" s="62"/>
      <c r="F341" s="59"/>
      <c r="G341" s="60"/>
      <c r="H341" s="61"/>
    </row>
    <row r="342" spans="1:8" ht="18.75">
      <c r="A342" s="69" t="s">
        <v>534</v>
      </c>
      <c r="B342" s="70" t="s">
        <v>90</v>
      </c>
      <c r="C342" s="70"/>
      <c r="D342" s="70">
        <v>3001</v>
      </c>
      <c r="E342" s="67">
        <v>5521</v>
      </c>
      <c r="F342" s="64">
        <f>ф.1!D373</f>
        <v>0</v>
      </c>
      <c r="G342" s="64">
        <f>ф.1!E373</f>
        <v>1093.27</v>
      </c>
      <c r="H342" s="91">
        <f>ф.1!G373</f>
        <v>0</v>
      </c>
    </row>
    <row r="343" spans="1:8" ht="18.75">
      <c r="A343" s="69" t="s">
        <v>535</v>
      </c>
      <c r="B343" s="70" t="s">
        <v>91</v>
      </c>
      <c r="C343" s="70"/>
      <c r="D343" s="70">
        <v>3002</v>
      </c>
      <c r="E343" s="67">
        <v>5522</v>
      </c>
      <c r="F343" s="64">
        <f>ф.1!D374</f>
        <v>0</v>
      </c>
      <c r="G343" s="64">
        <f>ф.1!E374</f>
        <v>333.32</v>
      </c>
      <c r="H343" s="91">
        <f>ф.1!G374</f>
        <v>0</v>
      </c>
    </row>
    <row r="344" spans="1:8" ht="18.75" hidden="1">
      <c r="A344" s="69" t="s">
        <v>536</v>
      </c>
      <c r="B344" s="70" t="s">
        <v>240</v>
      </c>
      <c r="C344" s="70"/>
      <c r="D344" s="70">
        <v>3003</v>
      </c>
      <c r="E344" s="67">
        <v>5523</v>
      </c>
      <c r="F344" s="64">
        <f>ф.1!D375</f>
        <v>0</v>
      </c>
      <c r="G344" s="64">
        <f>ф.1!E375</f>
        <v>0</v>
      </c>
      <c r="H344" s="91">
        <f>ф.1!G375</f>
        <v>0</v>
      </c>
    </row>
    <row r="345" spans="1:8" ht="18.75" hidden="1">
      <c r="A345" s="69" t="s">
        <v>537</v>
      </c>
      <c r="B345" s="70" t="s">
        <v>242</v>
      </c>
      <c r="C345" s="70"/>
      <c r="D345" s="70">
        <v>3004</v>
      </c>
      <c r="E345" s="67">
        <v>5524</v>
      </c>
      <c r="F345" s="64">
        <f>ф.1!D376</f>
        <v>0</v>
      </c>
      <c r="G345" s="64">
        <f>ф.1!E376</f>
        <v>0</v>
      </c>
      <c r="H345" s="91">
        <f>ф.1!G376</f>
        <v>0</v>
      </c>
    </row>
    <row r="346" spans="1:8" ht="18.75" hidden="1">
      <c r="A346" s="69" t="s">
        <v>538</v>
      </c>
      <c r="B346" s="70" t="s">
        <v>244</v>
      </c>
      <c r="C346" s="70"/>
      <c r="D346" s="70">
        <v>3005</v>
      </c>
      <c r="E346" s="67">
        <v>5525</v>
      </c>
      <c r="F346" s="64">
        <f>ф.1!D377</f>
        <v>0</v>
      </c>
      <c r="G346" s="64">
        <f>ф.1!E377</f>
        <v>0</v>
      </c>
      <c r="H346" s="91">
        <f>ф.1!G377</f>
        <v>0</v>
      </c>
    </row>
    <row r="347" spans="1:8" ht="18.75" hidden="1">
      <c r="A347" s="69" t="s">
        <v>539</v>
      </c>
      <c r="B347" s="70" t="s">
        <v>246</v>
      </c>
      <c r="C347" s="70"/>
      <c r="D347" s="70">
        <v>3006</v>
      </c>
      <c r="E347" s="67">
        <v>5526</v>
      </c>
      <c r="F347" s="64">
        <f>ф.1!D378</f>
        <v>0</v>
      </c>
      <c r="G347" s="64">
        <f>ф.1!E378</f>
        <v>0</v>
      </c>
      <c r="H347" s="91">
        <f>ф.1!G378</f>
        <v>0</v>
      </c>
    </row>
    <row r="348" spans="1:8" ht="18.75" hidden="1">
      <c r="A348" s="69" t="s">
        <v>540</v>
      </c>
      <c r="B348" s="70" t="s">
        <v>248</v>
      </c>
      <c r="C348" s="70"/>
      <c r="D348" s="70">
        <v>3007</v>
      </c>
      <c r="E348" s="67">
        <v>5527</v>
      </c>
      <c r="F348" s="64">
        <f>ф.1!D379</f>
        <v>0</v>
      </c>
      <c r="G348" s="64">
        <f>ф.1!E379</f>
        <v>0</v>
      </c>
      <c r="H348" s="91">
        <f>ф.1!G379</f>
        <v>0</v>
      </c>
    </row>
    <row r="349" spans="1:8" ht="18.75" hidden="1">
      <c r="A349" s="69" t="s">
        <v>541</v>
      </c>
      <c r="B349" s="70" t="s">
        <v>250</v>
      </c>
      <c r="C349" s="70"/>
      <c r="D349" s="70">
        <v>3008</v>
      </c>
      <c r="E349" s="67">
        <v>5528</v>
      </c>
      <c r="F349" s="64">
        <f>ф.1!D380</f>
        <v>0</v>
      </c>
      <c r="G349" s="64">
        <f>ф.1!E380</f>
        <v>0</v>
      </c>
      <c r="H349" s="91">
        <f>ф.1!G380</f>
        <v>0</v>
      </c>
    </row>
    <row r="350" spans="1:8" ht="18.75" hidden="1">
      <c r="A350" s="69" t="s">
        <v>542</v>
      </c>
      <c r="B350" s="70" t="s">
        <v>252</v>
      </c>
      <c r="C350" s="70"/>
      <c r="D350" s="70">
        <v>3009</v>
      </c>
      <c r="E350" s="67">
        <v>5529</v>
      </c>
      <c r="F350" s="64">
        <f>ф.1!D381</f>
        <v>0</v>
      </c>
      <c r="G350" s="64">
        <f>ф.1!E381</f>
        <v>0</v>
      </c>
      <c r="H350" s="91">
        <f>ф.1!G381</f>
        <v>0</v>
      </c>
    </row>
    <row r="351" spans="1:8" ht="15.75">
      <c r="A351" s="59" t="s">
        <v>552</v>
      </c>
      <c r="B351" s="60"/>
      <c r="C351" s="60"/>
      <c r="D351" s="61"/>
      <c r="E351" s="62"/>
      <c r="F351" s="59"/>
      <c r="G351" s="60"/>
      <c r="H351" s="61"/>
    </row>
    <row r="352" spans="1:8" ht="18.75">
      <c r="A352" s="40" t="s">
        <v>553</v>
      </c>
      <c r="B352" s="47" t="s">
        <v>982</v>
      </c>
      <c r="C352" s="47" t="s">
        <v>983</v>
      </c>
      <c r="D352" s="39">
        <f>D189+1000</f>
        <v>3110</v>
      </c>
      <c r="E352" s="56"/>
      <c r="F352" s="42" t="e">
        <f>F353/F354</f>
        <v>#DIV/0!</v>
      </c>
      <c r="G352" s="42">
        <f t="shared" ref="G352" si="165">G353/G354</f>
        <v>1.0434782608695652</v>
      </c>
      <c r="H352" s="42" t="e">
        <f t="shared" ref="H352" si="166">H353/H354</f>
        <v>#DIV/0!</v>
      </c>
    </row>
    <row r="353" spans="1:8" ht="18.75">
      <c r="A353" s="49" t="s">
        <v>957</v>
      </c>
      <c r="B353" s="47" t="s">
        <v>984</v>
      </c>
      <c r="C353" s="47"/>
      <c r="D353" s="39">
        <f t="shared" ref="D353:D368" si="167">D190+1000</f>
        <v>3111</v>
      </c>
      <c r="E353" s="73">
        <f>E190+1000</f>
        <v>2121</v>
      </c>
      <c r="F353" s="81">
        <f>ф.1!D206</f>
        <v>0</v>
      </c>
      <c r="G353" s="81">
        <f>ф.1!E206</f>
        <v>24</v>
      </c>
      <c r="H353" s="81">
        <f>ф.1!G206</f>
        <v>0</v>
      </c>
    </row>
    <row r="354" spans="1:8" ht="18.75">
      <c r="A354" s="49" t="s">
        <v>958</v>
      </c>
      <c r="B354" s="47" t="s">
        <v>985</v>
      </c>
      <c r="C354" s="47"/>
      <c r="D354" s="39">
        <f t="shared" si="167"/>
        <v>3112</v>
      </c>
      <c r="E354" s="73">
        <f t="shared" ref="E354:E417" si="168">E191+1000</f>
        <v>2131</v>
      </c>
      <c r="F354" s="81">
        <f>ф.1!D211</f>
        <v>0</v>
      </c>
      <c r="G354" s="81">
        <f>ф.1!E211</f>
        <v>23</v>
      </c>
      <c r="H354" s="81">
        <f>ф.1!G211</f>
        <v>0</v>
      </c>
    </row>
    <row r="355" spans="1:8" ht="18.75" hidden="1">
      <c r="A355" s="40" t="s">
        <v>554</v>
      </c>
      <c r="B355" s="47" t="s">
        <v>986</v>
      </c>
      <c r="C355" s="47" t="s">
        <v>989</v>
      </c>
      <c r="D355" s="39">
        <f t="shared" si="167"/>
        <v>3120</v>
      </c>
      <c r="E355" s="73"/>
      <c r="F355" s="42" t="e">
        <f>F356/F357</f>
        <v>#DIV/0!</v>
      </c>
      <c r="G355" s="42" t="e">
        <f t="shared" ref="G355" si="169">G356/G357</f>
        <v>#DIV/0!</v>
      </c>
      <c r="H355" s="42" t="e">
        <f t="shared" ref="H355" si="170">H356/H357</f>
        <v>#DIV/0!</v>
      </c>
    </row>
    <row r="356" spans="1:8" ht="18.75" hidden="1">
      <c r="A356" s="49" t="s">
        <v>956</v>
      </c>
      <c r="B356" s="47" t="s">
        <v>987</v>
      </c>
      <c r="C356" s="47"/>
      <c r="D356" s="39">
        <f t="shared" si="167"/>
        <v>3121</v>
      </c>
      <c r="E356" s="73">
        <f t="shared" si="168"/>
        <v>2122</v>
      </c>
      <c r="F356" s="81">
        <f>ф.1!D207</f>
        <v>0</v>
      </c>
      <c r="G356" s="81">
        <f>ф.1!E207</f>
        <v>0</v>
      </c>
      <c r="H356" s="81">
        <f>ф.1!G207</f>
        <v>0</v>
      </c>
    </row>
    <row r="357" spans="1:8" ht="18.75" hidden="1">
      <c r="A357" s="49" t="s">
        <v>555</v>
      </c>
      <c r="B357" s="47" t="s">
        <v>988</v>
      </c>
      <c r="C357" s="47"/>
      <c r="D357" s="39">
        <f t="shared" si="167"/>
        <v>3122</v>
      </c>
      <c r="E357" s="73">
        <f t="shared" si="168"/>
        <v>2132</v>
      </c>
      <c r="F357" s="81">
        <f>ф.1!D212</f>
        <v>0</v>
      </c>
      <c r="G357" s="81">
        <f>ф.1!E212</f>
        <v>0</v>
      </c>
      <c r="H357" s="81">
        <f>ф.1!G212</f>
        <v>0</v>
      </c>
    </row>
    <row r="358" spans="1:8" ht="18.75" hidden="1">
      <c r="A358" s="40" t="s">
        <v>556</v>
      </c>
      <c r="B358" s="47" t="s">
        <v>991</v>
      </c>
      <c r="C358" s="47" t="s">
        <v>990</v>
      </c>
      <c r="D358" s="39">
        <f t="shared" si="167"/>
        <v>3130</v>
      </c>
      <c r="E358" s="73"/>
      <c r="F358" s="42" t="e">
        <f>F359/F360</f>
        <v>#DIV/0!</v>
      </c>
      <c r="G358" s="42" t="e">
        <f t="shared" ref="G358" si="171">G359/G360</f>
        <v>#DIV/0!</v>
      </c>
      <c r="H358" s="42" t="e">
        <f t="shared" ref="H358" si="172">H359/H360</f>
        <v>#DIV/0!</v>
      </c>
    </row>
    <row r="359" spans="1:8" ht="18.75" hidden="1">
      <c r="A359" s="49" t="s">
        <v>557</v>
      </c>
      <c r="B359" s="47" t="s">
        <v>992</v>
      </c>
      <c r="C359" s="47"/>
      <c r="D359" s="39">
        <f t="shared" si="167"/>
        <v>3131</v>
      </c>
      <c r="E359" s="73">
        <f t="shared" si="168"/>
        <v>2123</v>
      </c>
      <c r="F359" s="81">
        <f>ф.1!D208</f>
        <v>0</v>
      </c>
      <c r="G359" s="81">
        <f>ф.1!E208</f>
        <v>0</v>
      </c>
      <c r="H359" s="81">
        <f>ф.1!G208</f>
        <v>0</v>
      </c>
    </row>
    <row r="360" spans="1:8" ht="18.75" hidden="1">
      <c r="A360" s="49" t="s">
        <v>558</v>
      </c>
      <c r="B360" s="47" t="s">
        <v>993</v>
      </c>
      <c r="C360" s="47"/>
      <c r="D360" s="39">
        <f t="shared" si="167"/>
        <v>3132</v>
      </c>
      <c r="E360" s="73">
        <f t="shared" si="168"/>
        <v>2133</v>
      </c>
      <c r="F360" s="81">
        <f>ф.1!D213</f>
        <v>0</v>
      </c>
      <c r="G360" s="81">
        <f>ф.1!E213</f>
        <v>0</v>
      </c>
      <c r="H360" s="81">
        <f>ф.1!G213</f>
        <v>0</v>
      </c>
    </row>
    <row r="361" spans="1:8" ht="18.75" hidden="1">
      <c r="A361" s="40" t="s">
        <v>559</v>
      </c>
      <c r="B361" s="47" t="s">
        <v>994</v>
      </c>
      <c r="C361" s="47" t="s">
        <v>995</v>
      </c>
      <c r="D361" s="39">
        <f t="shared" si="167"/>
        <v>3140</v>
      </c>
      <c r="E361" s="73"/>
      <c r="F361" s="42" t="e">
        <f>F362/F363</f>
        <v>#DIV/0!</v>
      </c>
      <c r="G361" s="42" t="e">
        <f t="shared" ref="G361" si="173">G362/G363</f>
        <v>#DIV/0!</v>
      </c>
      <c r="H361" s="42" t="e">
        <f t="shared" ref="H361" si="174">H362/H363</f>
        <v>#DIV/0!</v>
      </c>
    </row>
    <row r="362" spans="1:8" ht="18.75" hidden="1">
      <c r="A362" s="49" t="s">
        <v>560</v>
      </c>
      <c r="B362" s="47" t="s">
        <v>996</v>
      </c>
      <c r="C362" s="47"/>
      <c r="D362" s="39">
        <f t="shared" si="167"/>
        <v>3141</v>
      </c>
      <c r="E362" s="73">
        <f t="shared" si="168"/>
        <v>2124</v>
      </c>
      <c r="F362" s="81">
        <f>ф.1!D209</f>
        <v>0</v>
      </c>
      <c r="G362" s="81">
        <f>ф.1!E209</f>
        <v>0</v>
      </c>
      <c r="H362" s="81">
        <f>ф.1!G209</f>
        <v>0</v>
      </c>
    </row>
    <row r="363" spans="1:8" ht="18.75" hidden="1">
      <c r="A363" s="49" t="s">
        <v>561</v>
      </c>
      <c r="B363" s="47" t="s">
        <v>997</v>
      </c>
      <c r="C363" s="47"/>
      <c r="D363" s="39">
        <f t="shared" si="167"/>
        <v>3142</v>
      </c>
      <c r="E363" s="73">
        <f t="shared" si="168"/>
        <v>2134</v>
      </c>
      <c r="F363" s="81">
        <f>ф.1!D214</f>
        <v>0</v>
      </c>
      <c r="G363" s="81">
        <f>ф.1!E214</f>
        <v>0</v>
      </c>
      <c r="H363" s="81">
        <f>ф.1!G214</f>
        <v>0</v>
      </c>
    </row>
    <row r="364" spans="1:8" ht="18.75" hidden="1">
      <c r="A364" s="40" t="s">
        <v>562</v>
      </c>
      <c r="B364" s="47" t="s">
        <v>998</v>
      </c>
      <c r="C364" s="47" t="s">
        <v>999</v>
      </c>
      <c r="D364" s="39">
        <f t="shared" si="167"/>
        <v>3150</v>
      </c>
      <c r="E364" s="73"/>
      <c r="F364" s="42" t="e">
        <f>F365/F366</f>
        <v>#DIV/0!</v>
      </c>
      <c r="G364" s="42" t="e">
        <f t="shared" ref="G364" si="175">G365/G366</f>
        <v>#DIV/0!</v>
      </c>
      <c r="H364" s="42" t="e">
        <f>H365/H366</f>
        <v>#DIV/0!</v>
      </c>
    </row>
    <row r="365" spans="1:8" ht="18.75" hidden="1">
      <c r="A365" s="49" t="s">
        <v>563</v>
      </c>
      <c r="B365" s="47" t="s">
        <v>1000</v>
      </c>
      <c r="C365" s="47"/>
      <c r="D365" s="39">
        <f t="shared" si="167"/>
        <v>3151</v>
      </c>
      <c r="E365" s="73">
        <f t="shared" si="168"/>
        <v>2125</v>
      </c>
      <c r="F365" s="64">
        <f>ф.1!D210</f>
        <v>0</v>
      </c>
      <c r="G365" s="64">
        <f>ф.1!E210</f>
        <v>0</v>
      </c>
      <c r="H365" s="64">
        <f>ф.1!G210</f>
        <v>0</v>
      </c>
    </row>
    <row r="366" spans="1:8" ht="18.75" hidden="1">
      <c r="A366" s="49" t="s">
        <v>959</v>
      </c>
      <c r="B366" s="47" t="s">
        <v>1001</v>
      </c>
      <c r="C366" s="47"/>
      <c r="D366" s="39">
        <f t="shared" si="167"/>
        <v>3152</v>
      </c>
      <c r="E366" s="73">
        <f t="shared" si="168"/>
        <v>2135</v>
      </c>
      <c r="F366" s="64">
        <f>ф.1!D215</f>
        <v>0</v>
      </c>
      <c r="G366" s="64">
        <f>ф.1!E215</f>
        <v>0</v>
      </c>
      <c r="H366" s="64">
        <f>ф.1!G215</f>
        <v>0</v>
      </c>
    </row>
    <row r="367" spans="1:8" ht="15.75">
      <c r="A367" s="59" t="s">
        <v>564</v>
      </c>
      <c r="B367" s="60"/>
      <c r="C367" s="60"/>
      <c r="D367" s="61"/>
      <c r="E367" s="61"/>
      <c r="F367" s="59"/>
      <c r="G367" s="60"/>
      <c r="H367" s="61"/>
    </row>
    <row r="368" spans="1:8" ht="18.75">
      <c r="A368" s="40" t="s">
        <v>567</v>
      </c>
      <c r="B368" s="47" t="s">
        <v>982</v>
      </c>
      <c r="C368" s="47" t="s">
        <v>983</v>
      </c>
      <c r="D368" s="39">
        <f t="shared" si="167"/>
        <v>3210</v>
      </c>
      <c r="E368" s="73"/>
      <c r="F368" s="42" t="e">
        <f>F369/F370</f>
        <v>#DIV/0!</v>
      </c>
      <c r="G368" s="42">
        <f t="shared" ref="G368" si="176">G369/G370</f>
        <v>0.95915032679738566</v>
      </c>
      <c r="H368" s="42" t="e">
        <f t="shared" ref="H368" si="177">H369/H370</f>
        <v>#DIV/0!</v>
      </c>
    </row>
    <row r="369" spans="1:8" ht="18.75">
      <c r="A369" s="49" t="s">
        <v>565</v>
      </c>
      <c r="B369" s="47" t="s">
        <v>984</v>
      </c>
      <c r="C369" s="47"/>
      <c r="D369" s="39">
        <f>D206+1000</f>
        <v>3211</v>
      </c>
      <c r="E369" s="73">
        <f t="shared" si="168"/>
        <v>2221</v>
      </c>
      <c r="F369" s="81">
        <f>ф.1!D217</f>
        <v>0</v>
      </c>
      <c r="G369" s="81">
        <f>ф.1!E217</f>
        <v>587</v>
      </c>
      <c r="H369" s="81">
        <f>ф.1!G217</f>
        <v>0</v>
      </c>
    </row>
    <row r="370" spans="1:8" ht="18.75">
      <c r="A370" s="49" t="s">
        <v>566</v>
      </c>
      <c r="B370" s="47" t="s">
        <v>985</v>
      </c>
      <c r="C370" s="47"/>
      <c r="D370" s="39">
        <f t="shared" ref="D370:D433" si="178">D207+1000</f>
        <v>3212</v>
      </c>
      <c r="E370" s="73">
        <f t="shared" si="168"/>
        <v>2231</v>
      </c>
      <c r="F370" s="81">
        <f>ф.1!D222</f>
        <v>0</v>
      </c>
      <c r="G370" s="81">
        <f>ф.1!E222</f>
        <v>612</v>
      </c>
      <c r="H370" s="81">
        <f>ф.1!G222</f>
        <v>0</v>
      </c>
    </row>
    <row r="371" spans="1:8" ht="18.75" hidden="1">
      <c r="A371" s="40" t="s">
        <v>568</v>
      </c>
      <c r="B371" s="47" t="s">
        <v>986</v>
      </c>
      <c r="C371" s="47" t="s">
        <v>989</v>
      </c>
      <c r="D371" s="39">
        <f t="shared" si="178"/>
        <v>3220</v>
      </c>
      <c r="E371" s="73"/>
      <c r="F371" s="42" t="e">
        <f>F372/F373</f>
        <v>#DIV/0!</v>
      </c>
      <c r="G371" s="42" t="e">
        <f t="shared" ref="G371" si="179">G372/G373</f>
        <v>#DIV/0!</v>
      </c>
      <c r="H371" s="42" t="e">
        <f t="shared" ref="H371" si="180">H372/H373</f>
        <v>#DIV/0!</v>
      </c>
    </row>
    <row r="372" spans="1:8" ht="18.75" hidden="1">
      <c r="A372" s="49" t="s">
        <v>569</v>
      </c>
      <c r="B372" s="47" t="s">
        <v>987</v>
      </c>
      <c r="C372" s="47"/>
      <c r="D372" s="39">
        <f t="shared" si="178"/>
        <v>3221</v>
      </c>
      <c r="E372" s="73">
        <f t="shared" si="168"/>
        <v>2222</v>
      </c>
      <c r="F372" s="81">
        <f>ф.1!D218</f>
        <v>0</v>
      </c>
      <c r="G372" s="81">
        <f>ф.1!E218</f>
        <v>0</v>
      </c>
      <c r="H372" s="81">
        <f>ф.1!G218</f>
        <v>0</v>
      </c>
    </row>
    <row r="373" spans="1:8" ht="18.75" hidden="1">
      <c r="A373" s="49" t="s">
        <v>662</v>
      </c>
      <c r="B373" s="47" t="s">
        <v>988</v>
      </c>
      <c r="C373" s="47"/>
      <c r="D373" s="39">
        <f t="shared" si="178"/>
        <v>3222</v>
      </c>
      <c r="E373" s="73">
        <f t="shared" si="168"/>
        <v>2232</v>
      </c>
      <c r="F373" s="81">
        <f>ф.1!D223</f>
        <v>0</v>
      </c>
      <c r="G373" s="81">
        <f>ф.1!E223</f>
        <v>0</v>
      </c>
      <c r="H373" s="81">
        <f>ф.1!G223</f>
        <v>0</v>
      </c>
    </row>
    <row r="374" spans="1:8" ht="18.75" hidden="1">
      <c r="A374" s="40" t="s">
        <v>667</v>
      </c>
      <c r="B374" s="47" t="s">
        <v>991</v>
      </c>
      <c r="C374" s="47" t="s">
        <v>990</v>
      </c>
      <c r="D374" s="39">
        <f t="shared" si="178"/>
        <v>3230</v>
      </c>
      <c r="E374" s="73"/>
      <c r="F374" s="42" t="e">
        <f>F375/F376</f>
        <v>#DIV/0!</v>
      </c>
      <c r="G374" s="42" t="e">
        <f t="shared" ref="G374" si="181">G375/G376</f>
        <v>#DIV/0!</v>
      </c>
      <c r="H374" s="42" t="e">
        <f t="shared" ref="H374" si="182">H375/H376</f>
        <v>#DIV/0!</v>
      </c>
    </row>
    <row r="375" spans="1:8" ht="18.75" hidden="1">
      <c r="A375" s="49" t="s">
        <v>663</v>
      </c>
      <c r="B375" s="47" t="s">
        <v>992</v>
      </c>
      <c r="C375" s="47"/>
      <c r="D375" s="39">
        <f t="shared" si="178"/>
        <v>3231</v>
      </c>
      <c r="E375" s="73">
        <f t="shared" si="168"/>
        <v>2223</v>
      </c>
      <c r="F375" s="81">
        <f>ф.1!D219</f>
        <v>0</v>
      </c>
      <c r="G375" s="81">
        <f>ф.1!E219</f>
        <v>0</v>
      </c>
      <c r="H375" s="81">
        <f>ф.1!G219</f>
        <v>0</v>
      </c>
    </row>
    <row r="376" spans="1:8" ht="18.75" hidden="1">
      <c r="A376" s="49" t="s">
        <v>664</v>
      </c>
      <c r="B376" s="47" t="s">
        <v>993</v>
      </c>
      <c r="C376" s="47"/>
      <c r="D376" s="39">
        <f t="shared" si="178"/>
        <v>3232</v>
      </c>
      <c r="E376" s="73">
        <f t="shared" si="168"/>
        <v>2233</v>
      </c>
      <c r="F376" s="81">
        <f>ф.1!D224</f>
        <v>0</v>
      </c>
      <c r="G376" s="81">
        <f>ф.1!E224</f>
        <v>0</v>
      </c>
      <c r="H376" s="81">
        <f>ф.1!G224</f>
        <v>0</v>
      </c>
    </row>
    <row r="377" spans="1:8" ht="18.75" hidden="1">
      <c r="A377" s="40" t="s">
        <v>668</v>
      </c>
      <c r="B377" s="47" t="s">
        <v>994</v>
      </c>
      <c r="C377" s="47" t="s">
        <v>995</v>
      </c>
      <c r="D377" s="39">
        <f t="shared" si="178"/>
        <v>3240</v>
      </c>
      <c r="E377" s="73"/>
      <c r="F377" s="42" t="e">
        <f>F378/F379</f>
        <v>#DIV/0!</v>
      </c>
      <c r="G377" s="42" t="e">
        <f t="shared" ref="G377" si="183">G378/G379</f>
        <v>#DIV/0!</v>
      </c>
      <c r="H377" s="42" t="e">
        <f t="shared" ref="H377" si="184">H378/H379</f>
        <v>#DIV/0!</v>
      </c>
    </row>
    <row r="378" spans="1:8" ht="18.75" hidden="1">
      <c r="A378" s="49" t="s">
        <v>665</v>
      </c>
      <c r="B378" s="47" t="s">
        <v>996</v>
      </c>
      <c r="C378" s="47"/>
      <c r="D378" s="39">
        <f t="shared" si="178"/>
        <v>3241</v>
      </c>
      <c r="E378" s="73">
        <f t="shared" si="168"/>
        <v>2224</v>
      </c>
      <c r="F378" s="81">
        <f>ф.1!D220</f>
        <v>0</v>
      </c>
      <c r="G378" s="81">
        <f>ф.1!E220</f>
        <v>0</v>
      </c>
      <c r="H378" s="81">
        <f>ф.1!G220</f>
        <v>0</v>
      </c>
    </row>
    <row r="379" spans="1:8" ht="18.75" hidden="1">
      <c r="A379" s="49" t="s">
        <v>666</v>
      </c>
      <c r="B379" s="47" t="s">
        <v>997</v>
      </c>
      <c r="C379" s="47"/>
      <c r="D379" s="39">
        <f t="shared" si="178"/>
        <v>3242</v>
      </c>
      <c r="E379" s="73">
        <f t="shared" si="168"/>
        <v>2234</v>
      </c>
      <c r="F379" s="81">
        <f>ф.1!D225</f>
        <v>0</v>
      </c>
      <c r="G379" s="81">
        <f>ф.1!E225</f>
        <v>0</v>
      </c>
      <c r="H379" s="81">
        <f>ф.1!G225</f>
        <v>0</v>
      </c>
    </row>
    <row r="380" spans="1:8" ht="18.75" hidden="1">
      <c r="A380" s="40" t="s">
        <v>669</v>
      </c>
      <c r="B380" s="47" t="s">
        <v>998</v>
      </c>
      <c r="C380" s="47" t="s">
        <v>999</v>
      </c>
      <c r="D380" s="39">
        <f t="shared" si="178"/>
        <v>3250</v>
      </c>
      <c r="E380" s="73"/>
      <c r="F380" s="42" t="e">
        <f>F381/F382</f>
        <v>#DIV/0!</v>
      </c>
      <c r="G380" s="42" t="e">
        <f t="shared" ref="G380" si="185">G381/G382</f>
        <v>#DIV/0!</v>
      </c>
      <c r="H380" s="42" t="e">
        <f>H381/H382</f>
        <v>#DIV/0!</v>
      </c>
    </row>
    <row r="381" spans="1:8" ht="18.75" hidden="1">
      <c r="A381" s="49" t="s">
        <v>670</v>
      </c>
      <c r="B381" s="47" t="s">
        <v>1000</v>
      </c>
      <c r="C381" s="47"/>
      <c r="D381" s="39">
        <f t="shared" si="178"/>
        <v>3251</v>
      </c>
      <c r="E381" s="73">
        <f t="shared" si="168"/>
        <v>2225</v>
      </c>
      <c r="F381" s="64">
        <f>ф.1!D221</f>
        <v>0</v>
      </c>
      <c r="G381" s="64">
        <f>ф.1!E221</f>
        <v>0</v>
      </c>
      <c r="H381" s="64">
        <f>ф.1!G221</f>
        <v>0</v>
      </c>
    </row>
    <row r="382" spans="1:8" ht="18.75" hidden="1">
      <c r="A382" s="49" t="s">
        <v>960</v>
      </c>
      <c r="B382" s="47" t="s">
        <v>1001</v>
      </c>
      <c r="C382" s="47"/>
      <c r="D382" s="39">
        <f t="shared" si="178"/>
        <v>3252</v>
      </c>
      <c r="E382" s="73">
        <f t="shared" si="168"/>
        <v>2235</v>
      </c>
      <c r="F382" s="64">
        <f>ф.1!D226</f>
        <v>0</v>
      </c>
      <c r="G382" s="64">
        <f>ф.1!E226</f>
        <v>0</v>
      </c>
      <c r="H382" s="64">
        <f>ф.1!G226</f>
        <v>0</v>
      </c>
    </row>
    <row r="383" spans="1:8" ht="15.75" hidden="1">
      <c r="A383" s="59" t="s">
        <v>671</v>
      </c>
      <c r="B383" s="60"/>
      <c r="C383" s="60"/>
      <c r="D383" s="61"/>
      <c r="E383" s="61"/>
      <c r="F383" s="59"/>
      <c r="G383" s="60"/>
      <c r="H383" s="61"/>
    </row>
    <row r="384" spans="1:8" ht="18.75" hidden="1">
      <c r="A384" s="40" t="s">
        <v>672</v>
      </c>
      <c r="B384" s="47" t="s">
        <v>982</v>
      </c>
      <c r="C384" s="47" t="s">
        <v>983</v>
      </c>
      <c r="D384" s="39">
        <f t="shared" si="178"/>
        <v>3310</v>
      </c>
      <c r="E384" s="73"/>
      <c r="F384" s="42" t="e">
        <f>F385/F386</f>
        <v>#DIV/0!</v>
      </c>
      <c r="G384" s="42" t="e">
        <f t="shared" ref="G384" si="186">G385/G386</f>
        <v>#DIV/0!</v>
      </c>
      <c r="H384" s="42" t="e">
        <f t="shared" ref="H384" si="187">H385/H386</f>
        <v>#DIV/0!</v>
      </c>
    </row>
    <row r="385" spans="1:8" ht="18.75" hidden="1">
      <c r="A385" s="49" t="s">
        <v>673</v>
      </c>
      <c r="B385" s="47" t="s">
        <v>984</v>
      </c>
      <c r="C385" s="47"/>
      <c r="D385" s="39">
        <f t="shared" si="178"/>
        <v>3311</v>
      </c>
      <c r="E385" s="73">
        <f t="shared" si="168"/>
        <v>2321</v>
      </c>
      <c r="F385" s="81">
        <f>ф.1!D228</f>
        <v>0</v>
      </c>
      <c r="G385" s="81">
        <f>ф.1!E228</f>
        <v>0</v>
      </c>
      <c r="H385" s="81">
        <f>ф.1!G228</f>
        <v>0</v>
      </c>
    </row>
    <row r="386" spans="1:8" ht="18.75" hidden="1">
      <c r="A386" s="49" t="s">
        <v>674</v>
      </c>
      <c r="B386" s="47" t="s">
        <v>985</v>
      </c>
      <c r="C386" s="47"/>
      <c r="D386" s="39">
        <f t="shared" si="178"/>
        <v>3312</v>
      </c>
      <c r="E386" s="73">
        <f t="shared" si="168"/>
        <v>2331</v>
      </c>
      <c r="F386" s="81">
        <f>ф.1!D233</f>
        <v>0</v>
      </c>
      <c r="G386" s="81">
        <f>ф.1!E233</f>
        <v>0</v>
      </c>
      <c r="H386" s="81">
        <f>ф.1!G233</f>
        <v>0</v>
      </c>
    </row>
    <row r="387" spans="1:8" ht="18.75" hidden="1">
      <c r="A387" s="40" t="s">
        <v>675</v>
      </c>
      <c r="B387" s="47" t="s">
        <v>986</v>
      </c>
      <c r="C387" s="47" t="s">
        <v>989</v>
      </c>
      <c r="D387" s="39">
        <f t="shared" si="178"/>
        <v>3320</v>
      </c>
      <c r="E387" s="73"/>
      <c r="F387" s="42" t="e">
        <f>F388/F389</f>
        <v>#DIV/0!</v>
      </c>
      <c r="G387" s="42" t="e">
        <f t="shared" ref="G387" si="188">G388/G389</f>
        <v>#DIV/0!</v>
      </c>
      <c r="H387" s="42" t="e">
        <f t="shared" ref="H387" si="189">H388/H389</f>
        <v>#DIV/0!</v>
      </c>
    </row>
    <row r="388" spans="1:8" ht="18.75" hidden="1">
      <c r="A388" s="49" t="s">
        <v>676</v>
      </c>
      <c r="B388" s="47" t="s">
        <v>987</v>
      </c>
      <c r="C388" s="47"/>
      <c r="D388" s="39">
        <f t="shared" si="178"/>
        <v>3321</v>
      </c>
      <c r="E388" s="73">
        <f t="shared" si="168"/>
        <v>2322</v>
      </c>
      <c r="F388" s="81">
        <f>ф.1!D229</f>
        <v>0</v>
      </c>
      <c r="G388" s="81">
        <f>ф.1!E229</f>
        <v>0</v>
      </c>
      <c r="H388" s="81">
        <f>ф.1!G229</f>
        <v>0</v>
      </c>
    </row>
    <row r="389" spans="1:8" ht="18.75" hidden="1">
      <c r="A389" s="49" t="s">
        <v>677</v>
      </c>
      <c r="B389" s="47" t="s">
        <v>988</v>
      </c>
      <c r="C389" s="47"/>
      <c r="D389" s="39">
        <f t="shared" si="178"/>
        <v>3322</v>
      </c>
      <c r="E389" s="73">
        <f t="shared" si="168"/>
        <v>2332</v>
      </c>
      <c r="F389" s="81">
        <f>ф.1!D234</f>
        <v>0</v>
      </c>
      <c r="G389" s="81">
        <f>ф.1!E234</f>
        <v>0</v>
      </c>
      <c r="H389" s="81">
        <f>ф.1!G234</f>
        <v>0</v>
      </c>
    </row>
    <row r="390" spans="1:8" ht="18.75" hidden="1">
      <c r="A390" s="40" t="s">
        <v>678</v>
      </c>
      <c r="B390" s="47" t="s">
        <v>991</v>
      </c>
      <c r="C390" s="47" t="s">
        <v>990</v>
      </c>
      <c r="D390" s="39">
        <f t="shared" si="178"/>
        <v>3330</v>
      </c>
      <c r="E390" s="73"/>
      <c r="F390" s="42" t="e">
        <f>F391/F392</f>
        <v>#DIV/0!</v>
      </c>
      <c r="G390" s="42" t="e">
        <f t="shared" ref="G390" si="190">G391/G392</f>
        <v>#DIV/0!</v>
      </c>
      <c r="H390" s="42" t="e">
        <f t="shared" ref="H390" si="191">H391/H392</f>
        <v>#DIV/0!</v>
      </c>
    </row>
    <row r="391" spans="1:8" ht="18.75" hidden="1">
      <c r="A391" s="49" t="s">
        <v>679</v>
      </c>
      <c r="B391" s="47" t="s">
        <v>992</v>
      </c>
      <c r="C391" s="47"/>
      <c r="D391" s="39">
        <f t="shared" si="178"/>
        <v>3331</v>
      </c>
      <c r="E391" s="73">
        <f t="shared" si="168"/>
        <v>2323</v>
      </c>
      <c r="F391" s="81">
        <f>ф.1!D230</f>
        <v>0</v>
      </c>
      <c r="G391" s="81">
        <f>ф.1!E230</f>
        <v>0</v>
      </c>
      <c r="H391" s="81">
        <f>ф.1!G230</f>
        <v>0</v>
      </c>
    </row>
    <row r="392" spans="1:8" ht="18.75" hidden="1">
      <c r="A392" s="49" t="s">
        <v>680</v>
      </c>
      <c r="B392" s="47" t="s">
        <v>993</v>
      </c>
      <c r="C392" s="47"/>
      <c r="D392" s="39">
        <f t="shared" si="178"/>
        <v>3332</v>
      </c>
      <c r="E392" s="73">
        <f t="shared" si="168"/>
        <v>2333</v>
      </c>
      <c r="F392" s="81">
        <f>ф.1!D235</f>
        <v>0</v>
      </c>
      <c r="G392" s="81">
        <f>ф.1!E235</f>
        <v>0</v>
      </c>
      <c r="H392" s="81">
        <f>ф.1!G235</f>
        <v>0</v>
      </c>
    </row>
    <row r="393" spans="1:8" ht="18.75" hidden="1">
      <c r="A393" s="40" t="s">
        <v>681</v>
      </c>
      <c r="B393" s="47" t="s">
        <v>994</v>
      </c>
      <c r="C393" s="47" t="s">
        <v>995</v>
      </c>
      <c r="D393" s="39">
        <f t="shared" si="178"/>
        <v>3340</v>
      </c>
      <c r="E393" s="73"/>
      <c r="F393" s="42" t="e">
        <f>F394/F395</f>
        <v>#DIV/0!</v>
      </c>
      <c r="G393" s="42" t="e">
        <f t="shared" ref="G393" si="192">G394/G395</f>
        <v>#DIV/0!</v>
      </c>
      <c r="H393" s="42" t="e">
        <f t="shared" ref="H393" si="193">H394/H395</f>
        <v>#DIV/0!</v>
      </c>
    </row>
    <row r="394" spans="1:8" ht="18.75" hidden="1">
      <c r="A394" s="49" t="s">
        <v>682</v>
      </c>
      <c r="B394" s="47" t="s">
        <v>996</v>
      </c>
      <c r="C394" s="47"/>
      <c r="D394" s="39">
        <f t="shared" si="178"/>
        <v>3341</v>
      </c>
      <c r="E394" s="73">
        <f t="shared" si="168"/>
        <v>2324</v>
      </c>
      <c r="F394" s="81">
        <f>ф.1!D231</f>
        <v>0</v>
      </c>
      <c r="G394" s="81">
        <f>ф.1!E231</f>
        <v>0</v>
      </c>
      <c r="H394" s="81">
        <f>ф.1!G231</f>
        <v>0</v>
      </c>
    </row>
    <row r="395" spans="1:8" ht="18.75" hidden="1">
      <c r="A395" s="49" t="s">
        <v>683</v>
      </c>
      <c r="B395" s="47" t="s">
        <v>997</v>
      </c>
      <c r="C395" s="47"/>
      <c r="D395" s="39">
        <f t="shared" si="178"/>
        <v>3342</v>
      </c>
      <c r="E395" s="73">
        <f t="shared" si="168"/>
        <v>2334</v>
      </c>
      <c r="F395" s="81">
        <f>ф.1!D236</f>
        <v>0</v>
      </c>
      <c r="G395" s="81">
        <f>ф.1!E236</f>
        <v>0</v>
      </c>
      <c r="H395" s="81">
        <f>ф.1!G236</f>
        <v>0</v>
      </c>
    </row>
    <row r="396" spans="1:8" ht="18.75" hidden="1">
      <c r="A396" s="40" t="s">
        <v>684</v>
      </c>
      <c r="B396" s="47" t="s">
        <v>998</v>
      </c>
      <c r="C396" s="47" t="s">
        <v>999</v>
      </c>
      <c r="D396" s="39">
        <f t="shared" si="178"/>
        <v>3350</v>
      </c>
      <c r="E396" s="73"/>
      <c r="F396" s="42" t="e">
        <f>F397/F398</f>
        <v>#DIV/0!</v>
      </c>
      <c r="G396" s="42" t="e">
        <f t="shared" ref="G396" si="194">G397/G398</f>
        <v>#DIV/0!</v>
      </c>
      <c r="H396" s="42" t="e">
        <f>H397/H398</f>
        <v>#DIV/0!</v>
      </c>
    </row>
    <row r="397" spans="1:8" ht="18.75" hidden="1">
      <c r="A397" s="49" t="s">
        <v>685</v>
      </c>
      <c r="B397" s="47" t="s">
        <v>1000</v>
      </c>
      <c r="C397" s="47"/>
      <c r="D397" s="39">
        <f t="shared" si="178"/>
        <v>3351</v>
      </c>
      <c r="E397" s="73">
        <f t="shared" si="168"/>
        <v>2325</v>
      </c>
      <c r="F397" s="64">
        <f>ф.1!D232</f>
        <v>0</v>
      </c>
      <c r="G397" s="64">
        <f>ф.1!E232</f>
        <v>0</v>
      </c>
      <c r="H397" s="64">
        <f>ф.1!G232</f>
        <v>0</v>
      </c>
    </row>
    <row r="398" spans="1:8" ht="18.75" hidden="1">
      <c r="A398" s="49" t="s">
        <v>961</v>
      </c>
      <c r="B398" s="47" t="s">
        <v>1001</v>
      </c>
      <c r="C398" s="47"/>
      <c r="D398" s="39">
        <f t="shared" si="178"/>
        <v>3352</v>
      </c>
      <c r="E398" s="73">
        <f t="shared" si="168"/>
        <v>2335</v>
      </c>
      <c r="F398" s="64">
        <f>ф.1!D237</f>
        <v>0</v>
      </c>
      <c r="G398" s="64">
        <f>ф.1!E237</f>
        <v>0</v>
      </c>
      <c r="H398" s="64">
        <f>ф.1!G237</f>
        <v>0</v>
      </c>
    </row>
    <row r="399" spans="1:8" ht="15.75" hidden="1">
      <c r="A399" s="59" t="s">
        <v>971</v>
      </c>
      <c r="B399" s="60"/>
      <c r="C399" s="60"/>
      <c r="D399" s="61"/>
      <c r="E399" s="61"/>
      <c r="F399" s="59"/>
      <c r="G399" s="60"/>
      <c r="H399" s="61"/>
    </row>
    <row r="400" spans="1:8" ht="18.75" hidden="1">
      <c r="A400" s="40" t="s">
        <v>686</v>
      </c>
      <c r="B400" s="47" t="s">
        <v>982</v>
      </c>
      <c r="C400" s="47" t="s">
        <v>983</v>
      </c>
      <c r="D400" s="39">
        <f t="shared" si="178"/>
        <v>3410</v>
      </c>
      <c r="E400" s="73"/>
      <c r="F400" s="42" t="e">
        <f>F401/F402</f>
        <v>#DIV/0!</v>
      </c>
      <c r="G400" s="42" t="e">
        <f t="shared" ref="G400" si="195">G401/G402</f>
        <v>#DIV/0!</v>
      </c>
      <c r="H400" s="42" t="e">
        <f t="shared" ref="H400" si="196">H401/H402</f>
        <v>#DIV/0!</v>
      </c>
    </row>
    <row r="401" spans="1:8" ht="18.75" hidden="1">
      <c r="A401" s="49" t="s">
        <v>687</v>
      </c>
      <c r="B401" s="47" t="s">
        <v>984</v>
      </c>
      <c r="C401" s="47"/>
      <c r="D401" s="39">
        <f t="shared" si="178"/>
        <v>3411</v>
      </c>
      <c r="E401" s="73">
        <f t="shared" si="168"/>
        <v>2421</v>
      </c>
      <c r="F401" s="81">
        <f>ф.1!D239</f>
        <v>0</v>
      </c>
      <c r="G401" s="81">
        <f>ф.1!E239</f>
        <v>0</v>
      </c>
      <c r="H401" s="81">
        <f>ф.1!G239</f>
        <v>0</v>
      </c>
    </row>
    <row r="402" spans="1:8" ht="18.75" hidden="1">
      <c r="A402" s="49" t="s">
        <v>688</v>
      </c>
      <c r="B402" s="47" t="s">
        <v>985</v>
      </c>
      <c r="C402" s="47"/>
      <c r="D402" s="39">
        <f t="shared" si="178"/>
        <v>3412</v>
      </c>
      <c r="E402" s="73">
        <f t="shared" si="168"/>
        <v>2431</v>
      </c>
      <c r="F402" s="81">
        <f>ф.1!D244</f>
        <v>0</v>
      </c>
      <c r="G402" s="81">
        <f>ф.1!E244</f>
        <v>0</v>
      </c>
      <c r="H402" s="81">
        <f>ф.1!G244</f>
        <v>0</v>
      </c>
    </row>
    <row r="403" spans="1:8" ht="18.75" hidden="1">
      <c r="A403" s="40" t="s">
        <v>689</v>
      </c>
      <c r="B403" s="47" t="s">
        <v>986</v>
      </c>
      <c r="C403" s="47" t="s">
        <v>989</v>
      </c>
      <c r="D403" s="39">
        <f t="shared" si="178"/>
        <v>3420</v>
      </c>
      <c r="E403" s="73"/>
      <c r="F403" s="42" t="e">
        <f>F404/F405</f>
        <v>#DIV/0!</v>
      </c>
      <c r="G403" s="42" t="e">
        <f t="shared" ref="G403" si="197">G404/G405</f>
        <v>#DIV/0!</v>
      </c>
      <c r="H403" s="42" t="e">
        <f t="shared" ref="H403" si="198">H404/H405</f>
        <v>#DIV/0!</v>
      </c>
    </row>
    <row r="404" spans="1:8" ht="18.75" hidden="1">
      <c r="A404" s="49" t="s">
        <v>690</v>
      </c>
      <c r="B404" s="47" t="s">
        <v>987</v>
      </c>
      <c r="C404" s="47"/>
      <c r="D404" s="39">
        <f t="shared" si="178"/>
        <v>3421</v>
      </c>
      <c r="E404" s="73">
        <f t="shared" si="168"/>
        <v>2422</v>
      </c>
      <c r="F404" s="81">
        <f>ф.1!D240</f>
        <v>0</v>
      </c>
      <c r="G404" s="81">
        <f>ф.1!E240</f>
        <v>0</v>
      </c>
      <c r="H404" s="81">
        <f>ф.1!G240</f>
        <v>0</v>
      </c>
    </row>
    <row r="405" spans="1:8" ht="18.75" hidden="1">
      <c r="A405" s="49" t="s">
        <v>691</v>
      </c>
      <c r="B405" s="47" t="s">
        <v>988</v>
      </c>
      <c r="C405" s="47"/>
      <c r="D405" s="39">
        <f t="shared" si="178"/>
        <v>3422</v>
      </c>
      <c r="E405" s="73">
        <f t="shared" si="168"/>
        <v>2432</v>
      </c>
      <c r="F405" s="81">
        <f>ф.1!D245</f>
        <v>0</v>
      </c>
      <c r="G405" s="81">
        <f>ф.1!E245</f>
        <v>0</v>
      </c>
      <c r="H405" s="81">
        <f>ф.1!G245</f>
        <v>0</v>
      </c>
    </row>
    <row r="406" spans="1:8" ht="18.75" hidden="1">
      <c r="A406" s="40" t="s">
        <v>692</v>
      </c>
      <c r="B406" s="47" t="s">
        <v>991</v>
      </c>
      <c r="C406" s="47" t="s">
        <v>990</v>
      </c>
      <c r="D406" s="39">
        <f t="shared" si="178"/>
        <v>3430</v>
      </c>
      <c r="E406" s="73"/>
      <c r="F406" s="42" t="e">
        <f>F407/F408</f>
        <v>#DIV/0!</v>
      </c>
      <c r="G406" s="42" t="e">
        <f t="shared" ref="G406" si="199">G407/G408</f>
        <v>#DIV/0!</v>
      </c>
      <c r="H406" s="42" t="e">
        <f t="shared" ref="H406" si="200">H407/H408</f>
        <v>#DIV/0!</v>
      </c>
    </row>
    <row r="407" spans="1:8" ht="18.75" hidden="1">
      <c r="A407" s="49" t="s">
        <v>693</v>
      </c>
      <c r="B407" s="47" t="s">
        <v>992</v>
      </c>
      <c r="C407" s="47"/>
      <c r="D407" s="39">
        <f t="shared" si="178"/>
        <v>3431</v>
      </c>
      <c r="E407" s="73">
        <f t="shared" si="168"/>
        <v>2423</v>
      </c>
      <c r="F407" s="81">
        <f>ф.1!D241</f>
        <v>0</v>
      </c>
      <c r="G407" s="81">
        <f>ф.1!E241</f>
        <v>0</v>
      </c>
      <c r="H407" s="81">
        <f>ф.1!G241</f>
        <v>0</v>
      </c>
    </row>
    <row r="408" spans="1:8" ht="18.75" hidden="1">
      <c r="A408" s="49" t="s">
        <v>694</v>
      </c>
      <c r="B408" s="47" t="s">
        <v>993</v>
      </c>
      <c r="C408" s="47"/>
      <c r="D408" s="39">
        <f t="shared" si="178"/>
        <v>3432</v>
      </c>
      <c r="E408" s="73">
        <f t="shared" si="168"/>
        <v>2433</v>
      </c>
      <c r="F408" s="81">
        <f>ф.1!D246</f>
        <v>0</v>
      </c>
      <c r="G408" s="81">
        <f>ф.1!E246</f>
        <v>0</v>
      </c>
      <c r="H408" s="81">
        <f>ф.1!G246</f>
        <v>0</v>
      </c>
    </row>
    <row r="409" spans="1:8" ht="18.75" hidden="1">
      <c r="A409" s="40" t="s">
        <v>695</v>
      </c>
      <c r="B409" s="47" t="s">
        <v>994</v>
      </c>
      <c r="C409" s="47" t="s">
        <v>995</v>
      </c>
      <c r="D409" s="39">
        <f t="shared" si="178"/>
        <v>3440</v>
      </c>
      <c r="E409" s="73"/>
      <c r="F409" s="42" t="e">
        <f>F410/F411</f>
        <v>#DIV/0!</v>
      </c>
      <c r="G409" s="42" t="e">
        <f t="shared" ref="G409" si="201">G410/G411</f>
        <v>#DIV/0!</v>
      </c>
      <c r="H409" s="42" t="e">
        <f t="shared" ref="H409" si="202">H410/H411</f>
        <v>#DIV/0!</v>
      </c>
    </row>
    <row r="410" spans="1:8" ht="18.75" hidden="1">
      <c r="A410" s="49" t="s">
        <v>696</v>
      </c>
      <c r="B410" s="47" t="s">
        <v>996</v>
      </c>
      <c r="C410" s="47"/>
      <c r="D410" s="39">
        <f t="shared" si="178"/>
        <v>3441</v>
      </c>
      <c r="E410" s="73">
        <f t="shared" si="168"/>
        <v>2424</v>
      </c>
      <c r="F410" s="81">
        <f>ф.1!D242</f>
        <v>0</v>
      </c>
      <c r="G410" s="81">
        <f>ф.1!E242</f>
        <v>0</v>
      </c>
      <c r="H410" s="81">
        <f>ф.1!G242</f>
        <v>0</v>
      </c>
    </row>
    <row r="411" spans="1:8" ht="18.75" hidden="1">
      <c r="A411" s="49" t="s">
        <v>697</v>
      </c>
      <c r="B411" s="47" t="s">
        <v>997</v>
      </c>
      <c r="C411" s="47"/>
      <c r="D411" s="39">
        <f t="shared" si="178"/>
        <v>3442</v>
      </c>
      <c r="E411" s="73">
        <f t="shared" si="168"/>
        <v>2434</v>
      </c>
      <c r="F411" s="81">
        <f>ф.1!D247</f>
        <v>0</v>
      </c>
      <c r="G411" s="81">
        <f>ф.1!E247</f>
        <v>0</v>
      </c>
      <c r="H411" s="81">
        <f>ф.1!G247</f>
        <v>0</v>
      </c>
    </row>
    <row r="412" spans="1:8" ht="18.75" hidden="1">
      <c r="A412" s="40" t="s">
        <v>698</v>
      </c>
      <c r="B412" s="47" t="s">
        <v>998</v>
      </c>
      <c r="C412" s="47" t="s">
        <v>999</v>
      </c>
      <c r="D412" s="39">
        <f t="shared" si="178"/>
        <v>3450</v>
      </c>
      <c r="E412" s="73"/>
      <c r="F412" s="42" t="e">
        <f>F413/F414</f>
        <v>#DIV/0!</v>
      </c>
      <c r="G412" s="42" t="e">
        <f t="shared" ref="G412" si="203">G413/G414</f>
        <v>#DIV/0!</v>
      </c>
      <c r="H412" s="42" t="e">
        <f>H413/H414</f>
        <v>#DIV/0!</v>
      </c>
    </row>
    <row r="413" spans="1:8" ht="18.75" hidden="1">
      <c r="A413" s="49" t="s">
        <v>699</v>
      </c>
      <c r="B413" s="47" t="s">
        <v>1000</v>
      </c>
      <c r="C413" s="47"/>
      <c r="D413" s="39">
        <f t="shared" si="178"/>
        <v>3451</v>
      </c>
      <c r="E413" s="73">
        <f t="shared" si="168"/>
        <v>2425</v>
      </c>
      <c r="F413" s="64">
        <f>ф.1!D243</f>
        <v>0</v>
      </c>
      <c r="G413" s="64">
        <f>ф.1!E243</f>
        <v>0</v>
      </c>
      <c r="H413" s="64">
        <f>ф.1!G243</f>
        <v>0</v>
      </c>
    </row>
    <row r="414" spans="1:8" ht="18.75" hidden="1">
      <c r="A414" s="49" t="s">
        <v>962</v>
      </c>
      <c r="B414" s="47" t="s">
        <v>1001</v>
      </c>
      <c r="C414" s="47"/>
      <c r="D414" s="39">
        <f t="shared" si="178"/>
        <v>3452</v>
      </c>
      <c r="E414" s="73">
        <f t="shared" si="168"/>
        <v>2435</v>
      </c>
      <c r="F414" s="64">
        <f>ф.1!D248</f>
        <v>0</v>
      </c>
      <c r="G414" s="64">
        <f>ф.1!E248</f>
        <v>0</v>
      </c>
      <c r="H414" s="64">
        <f>ф.1!G248</f>
        <v>0</v>
      </c>
    </row>
    <row r="415" spans="1:8" ht="15.75" hidden="1">
      <c r="A415" s="59" t="s">
        <v>700</v>
      </c>
      <c r="B415" s="60"/>
      <c r="C415" s="60"/>
      <c r="D415" s="61"/>
      <c r="E415" s="61"/>
      <c r="F415" s="59"/>
      <c r="G415" s="60"/>
      <c r="H415" s="61"/>
    </row>
    <row r="416" spans="1:8" ht="18.75" hidden="1">
      <c r="A416" s="40" t="s">
        <v>701</v>
      </c>
      <c r="B416" s="47" t="s">
        <v>982</v>
      </c>
      <c r="C416" s="47" t="s">
        <v>983</v>
      </c>
      <c r="D416" s="39">
        <f t="shared" si="178"/>
        <v>3410</v>
      </c>
      <c r="E416" s="73"/>
      <c r="F416" s="42" t="e">
        <f>F417/F418</f>
        <v>#DIV/0!</v>
      </c>
      <c r="G416" s="42" t="e">
        <f t="shared" ref="G416" si="204">G417/G418</f>
        <v>#DIV/0!</v>
      </c>
      <c r="H416" s="42" t="e">
        <f t="shared" ref="H416" si="205">H417/H418</f>
        <v>#DIV/0!</v>
      </c>
    </row>
    <row r="417" spans="1:8" ht="18.75" hidden="1">
      <c r="A417" s="49" t="s">
        <v>702</v>
      </c>
      <c r="B417" s="47" t="s">
        <v>984</v>
      </c>
      <c r="C417" s="47"/>
      <c r="D417" s="39">
        <f t="shared" si="178"/>
        <v>3511</v>
      </c>
      <c r="E417" s="73">
        <f t="shared" si="168"/>
        <v>2521</v>
      </c>
      <c r="F417" s="81">
        <f>ф.1!D250</f>
        <v>0</v>
      </c>
      <c r="G417" s="81">
        <f>ф.1!E250</f>
        <v>0</v>
      </c>
      <c r="H417" s="81">
        <f>ф.1!G250</f>
        <v>0</v>
      </c>
    </row>
    <row r="418" spans="1:8" ht="18.75" hidden="1">
      <c r="A418" s="49" t="s">
        <v>703</v>
      </c>
      <c r="B418" s="47" t="s">
        <v>985</v>
      </c>
      <c r="C418" s="47"/>
      <c r="D418" s="39">
        <f t="shared" si="178"/>
        <v>3512</v>
      </c>
      <c r="E418" s="73">
        <f t="shared" ref="E418:E481" si="206">E255+1000</f>
        <v>2531</v>
      </c>
      <c r="F418" s="81">
        <f>ф.1!D255</f>
        <v>0</v>
      </c>
      <c r="G418" s="81">
        <f>ф.1!E255</f>
        <v>0</v>
      </c>
      <c r="H418" s="81">
        <f>ф.1!G255</f>
        <v>0</v>
      </c>
    </row>
    <row r="419" spans="1:8" ht="18.75" hidden="1">
      <c r="A419" s="40" t="s">
        <v>704</v>
      </c>
      <c r="B419" s="47" t="s">
        <v>986</v>
      </c>
      <c r="C419" s="47" t="s">
        <v>989</v>
      </c>
      <c r="D419" s="39">
        <f t="shared" si="178"/>
        <v>3520</v>
      </c>
      <c r="E419" s="73"/>
      <c r="F419" s="42" t="e">
        <f>F420/F421</f>
        <v>#DIV/0!</v>
      </c>
      <c r="G419" s="42" t="e">
        <f t="shared" ref="G419" si="207">G420/G421</f>
        <v>#DIV/0!</v>
      </c>
      <c r="H419" s="42" t="e">
        <f t="shared" ref="H419" si="208">H420/H421</f>
        <v>#DIV/0!</v>
      </c>
    </row>
    <row r="420" spans="1:8" ht="18.75" hidden="1">
      <c r="A420" s="49" t="s">
        <v>705</v>
      </c>
      <c r="B420" s="47" t="s">
        <v>987</v>
      </c>
      <c r="C420" s="47"/>
      <c r="D420" s="39">
        <f t="shared" si="178"/>
        <v>3521</v>
      </c>
      <c r="E420" s="73">
        <f t="shared" si="206"/>
        <v>2522</v>
      </c>
      <c r="F420" s="81">
        <f>ф.1!D251</f>
        <v>0</v>
      </c>
      <c r="G420" s="81">
        <f>ф.1!E251</f>
        <v>0</v>
      </c>
      <c r="H420" s="81">
        <f>ф.1!G251</f>
        <v>0</v>
      </c>
    </row>
    <row r="421" spans="1:8" ht="18.75" hidden="1">
      <c r="A421" s="49" t="s">
        <v>706</v>
      </c>
      <c r="B421" s="47" t="s">
        <v>988</v>
      </c>
      <c r="C421" s="47"/>
      <c r="D421" s="39">
        <f t="shared" si="178"/>
        <v>3522</v>
      </c>
      <c r="E421" s="73">
        <f t="shared" si="206"/>
        <v>2532</v>
      </c>
      <c r="F421" s="81">
        <f>ф.1!D256</f>
        <v>0</v>
      </c>
      <c r="G421" s="81">
        <f>ф.1!E256</f>
        <v>0</v>
      </c>
      <c r="H421" s="81">
        <f>ф.1!G256</f>
        <v>0</v>
      </c>
    </row>
    <row r="422" spans="1:8" ht="18.75" hidden="1">
      <c r="A422" s="40" t="s">
        <v>707</v>
      </c>
      <c r="B422" s="47" t="s">
        <v>991</v>
      </c>
      <c r="C422" s="47" t="s">
        <v>990</v>
      </c>
      <c r="D422" s="39">
        <f t="shared" si="178"/>
        <v>3530</v>
      </c>
      <c r="E422" s="73"/>
      <c r="F422" s="42" t="e">
        <f>F423/F424</f>
        <v>#DIV/0!</v>
      </c>
      <c r="G422" s="42" t="e">
        <f t="shared" ref="G422" si="209">G423/G424</f>
        <v>#DIV/0!</v>
      </c>
      <c r="H422" s="42" t="e">
        <f t="shared" ref="H422" si="210">H423/H424</f>
        <v>#DIV/0!</v>
      </c>
    </row>
    <row r="423" spans="1:8" ht="18.75" hidden="1">
      <c r="A423" s="49" t="s">
        <v>708</v>
      </c>
      <c r="B423" s="47" t="s">
        <v>992</v>
      </c>
      <c r="C423" s="47"/>
      <c r="D423" s="39">
        <f t="shared" si="178"/>
        <v>3531</v>
      </c>
      <c r="E423" s="73">
        <f t="shared" si="206"/>
        <v>2523</v>
      </c>
      <c r="F423" s="81">
        <f>ф.1!D252</f>
        <v>0</v>
      </c>
      <c r="G423" s="81">
        <f>ф.1!E252</f>
        <v>0</v>
      </c>
      <c r="H423" s="81">
        <f>ф.1!G252</f>
        <v>0</v>
      </c>
    </row>
    <row r="424" spans="1:8" ht="18.75" hidden="1">
      <c r="A424" s="49" t="s">
        <v>709</v>
      </c>
      <c r="B424" s="47" t="s">
        <v>993</v>
      </c>
      <c r="C424" s="47"/>
      <c r="D424" s="39">
        <f t="shared" si="178"/>
        <v>3532</v>
      </c>
      <c r="E424" s="73">
        <f t="shared" si="206"/>
        <v>2533</v>
      </c>
      <c r="F424" s="81">
        <f>ф.1!D257</f>
        <v>0</v>
      </c>
      <c r="G424" s="81">
        <f>ф.1!E257</f>
        <v>0</v>
      </c>
      <c r="H424" s="81">
        <f>ф.1!G257</f>
        <v>0</v>
      </c>
    </row>
    <row r="425" spans="1:8" ht="18.75" hidden="1">
      <c r="A425" s="40" t="s">
        <v>710</v>
      </c>
      <c r="B425" s="47" t="s">
        <v>994</v>
      </c>
      <c r="C425" s="47" t="s">
        <v>995</v>
      </c>
      <c r="D425" s="39">
        <f t="shared" si="178"/>
        <v>3540</v>
      </c>
      <c r="E425" s="73"/>
      <c r="F425" s="42" t="e">
        <f>F426/F427</f>
        <v>#DIV/0!</v>
      </c>
      <c r="G425" s="42" t="e">
        <f t="shared" ref="G425" si="211">G426/G427</f>
        <v>#DIV/0!</v>
      </c>
      <c r="H425" s="42" t="e">
        <f t="shared" ref="H425" si="212">H426/H427</f>
        <v>#DIV/0!</v>
      </c>
    </row>
    <row r="426" spans="1:8" ht="18.75" hidden="1">
      <c r="A426" s="49" t="s">
        <v>711</v>
      </c>
      <c r="B426" s="47" t="s">
        <v>996</v>
      </c>
      <c r="C426" s="47"/>
      <c r="D426" s="39">
        <f t="shared" si="178"/>
        <v>3541</v>
      </c>
      <c r="E426" s="73">
        <f t="shared" si="206"/>
        <v>2524</v>
      </c>
      <c r="F426" s="81">
        <f>ф.1!D253</f>
        <v>0</v>
      </c>
      <c r="G426" s="81">
        <f>ф.1!E253</f>
        <v>0</v>
      </c>
      <c r="H426" s="81">
        <f>ф.1!G253</f>
        <v>0</v>
      </c>
    </row>
    <row r="427" spans="1:8" ht="18.75" hidden="1">
      <c r="A427" s="49" t="s">
        <v>712</v>
      </c>
      <c r="B427" s="47" t="s">
        <v>997</v>
      </c>
      <c r="C427" s="47"/>
      <c r="D427" s="39">
        <f t="shared" si="178"/>
        <v>3542</v>
      </c>
      <c r="E427" s="73">
        <f t="shared" si="206"/>
        <v>2534</v>
      </c>
      <c r="F427" s="81">
        <f>ф.1!D258</f>
        <v>0</v>
      </c>
      <c r="G427" s="81">
        <f>ф.1!E258</f>
        <v>0</v>
      </c>
      <c r="H427" s="81">
        <f>ф.1!G258</f>
        <v>0</v>
      </c>
    </row>
    <row r="428" spans="1:8" ht="18.75" hidden="1">
      <c r="A428" s="40" t="s">
        <v>713</v>
      </c>
      <c r="B428" s="47" t="s">
        <v>998</v>
      </c>
      <c r="C428" s="47" t="s">
        <v>999</v>
      </c>
      <c r="D428" s="39">
        <f t="shared" si="178"/>
        <v>3550</v>
      </c>
      <c r="E428" s="73"/>
      <c r="F428" s="42" t="e">
        <f>F429/F430</f>
        <v>#DIV/0!</v>
      </c>
      <c r="G428" s="42" t="e">
        <f t="shared" ref="G428" si="213">G429/G430</f>
        <v>#DIV/0!</v>
      </c>
      <c r="H428" s="42" t="e">
        <f>H429/H430</f>
        <v>#DIV/0!</v>
      </c>
    </row>
    <row r="429" spans="1:8" ht="18.75" hidden="1">
      <c r="A429" s="49" t="s">
        <v>714</v>
      </c>
      <c r="B429" s="47" t="s">
        <v>1000</v>
      </c>
      <c r="C429" s="47"/>
      <c r="D429" s="39">
        <f t="shared" si="178"/>
        <v>3551</v>
      </c>
      <c r="E429" s="73">
        <f t="shared" si="206"/>
        <v>2525</v>
      </c>
      <c r="F429" s="64">
        <f>ф.1!D254</f>
        <v>0</v>
      </c>
      <c r="G429" s="64">
        <f>ф.1!E254</f>
        <v>0</v>
      </c>
      <c r="H429" s="64">
        <f>ф.1!G254</f>
        <v>0</v>
      </c>
    </row>
    <row r="430" spans="1:8" ht="18.75" hidden="1">
      <c r="A430" s="49" t="s">
        <v>963</v>
      </c>
      <c r="B430" s="47" t="s">
        <v>1001</v>
      </c>
      <c r="C430" s="47"/>
      <c r="D430" s="39">
        <f t="shared" si="178"/>
        <v>3552</v>
      </c>
      <c r="E430" s="73">
        <f t="shared" si="206"/>
        <v>2535</v>
      </c>
      <c r="F430" s="64">
        <f>ф.1!D259</f>
        <v>0</v>
      </c>
      <c r="G430" s="64">
        <f>ф.1!E259</f>
        <v>0</v>
      </c>
      <c r="H430" s="64">
        <f>ф.1!G259</f>
        <v>0</v>
      </c>
    </row>
    <row r="431" spans="1:8" ht="15.75" hidden="1">
      <c r="A431" s="59" t="s">
        <v>715</v>
      </c>
      <c r="B431" s="60"/>
      <c r="C431" s="60"/>
      <c r="D431" s="61"/>
      <c r="E431" s="61"/>
      <c r="F431" s="59"/>
      <c r="G431" s="60"/>
      <c r="H431" s="61"/>
    </row>
    <row r="432" spans="1:8" ht="18.75" hidden="1">
      <c r="A432" s="40" t="s">
        <v>716</v>
      </c>
      <c r="B432" s="47" t="s">
        <v>982</v>
      </c>
      <c r="C432" s="47" t="s">
        <v>983</v>
      </c>
      <c r="D432" s="39">
        <f t="shared" si="178"/>
        <v>3610</v>
      </c>
      <c r="E432" s="73"/>
      <c r="F432" s="42" t="e">
        <f>F433/F434</f>
        <v>#DIV/0!</v>
      </c>
      <c r="G432" s="42" t="e">
        <f t="shared" ref="G432" si="214">G433/G434</f>
        <v>#DIV/0!</v>
      </c>
      <c r="H432" s="42" t="e">
        <f t="shared" ref="H432" si="215">H433/H434</f>
        <v>#DIV/0!</v>
      </c>
    </row>
    <row r="433" spans="1:8" ht="18.75" hidden="1">
      <c r="A433" s="49" t="s">
        <v>717</v>
      </c>
      <c r="B433" s="47" t="s">
        <v>984</v>
      </c>
      <c r="C433" s="47"/>
      <c r="D433" s="39">
        <f t="shared" si="178"/>
        <v>3611</v>
      </c>
      <c r="E433" s="73">
        <f t="shared" si="206"/>
        <v>2621</v>
      </c>
      <c r="F433" s="81">
        <f>ф.1!D261</f>
        <v>0</v>
      </c>
      <c r="G433" s="81">
        <f>ф.1!E261</f>
        <v>0</v>
      </c>
      <c r="H433" s="81">
        <f>ф.1!G261</f>
        <v>0</v>
      </c>
    </row>
    <row r="434" spans="1:8" ht="18.75" hidden="1">
      <c r="A434" s="49" t="s">
        <v>718</v>
      </c>
      <c r="B434" s="47" t="s">
        <v>985</v>
      </c>
      <c r="C434" s="47"/>
      <c r="D434" s="39">
        <f t="shared" ref="D434:D494" si="216">D271+1000</f>
        <v>3612</v>
      </c>
      <c r="E434" s="73">
        <f t="shared" si="206"/>
        <v>2631</v>
      </c>
      <c r="F434" s="81">
        <f>ф.1!D266</f>
        <v>0</v>
      </c>
      <c r="G434" s="81">
        <f>ф.1!E266</f>
        <v>0</v>
      </c>
      <c r="H434" s="81">
        <f>ф.1!G266</f>
        <v>0</v>
      </c>
    </row>
    <row r="435" spans="1:8" ht="18.75" hidden="1">
      <c r="A435" s="40" t="s">
        <v>719</v>
      </c>
      <c r="B435" s="47" t="s">
        <v>986</v>
      </c>
      <c r="C435" s="47" t="s">
        <v>989</v>
      </c>
      <c r="D435" s="39">
        <f t="shared" si="216"/>
        <v>3620</v>
      </c>
      <c r="E435" s="73"/>
      <c r="F435" s="42" t="e">
        <f>F436/F437</f>
        <v>#DIV/0!</v>
      </c>
      <c r="G435" s="42" t="e">
        <f t="shared" ref="G435" si="217">G436/G437</f>
        <v>#DIV/0!</v>
      </c>
      <c r="H435" s="42" t="e">
        <f t="shared" ref="H435" si="218">H436/H437</f>
        <v>#DIV/0!</v>
      </c>
    </row>
    <row r="436" spans="1:8" ht="18.75" hidden="1">
      <c r="A436" s="49" t="s">
        <v>720</v>
      </c>
      <c r="B436" s="47" t="s">
        <v>987</v>
      </c>
      <c r="C436" s="47"/>
      <c r="D436" s="39">
        <f t="shared" si="216"/>
        <v>3621</v>
      </c>
      <c r="E436" s="73">
        <f t="shared" si="206"/>
        <v>2622</v>
      </c>
      <c r="F436" s="81">
        <f>ф.1!D262</f>
        <v>0</v>
      </c>
      <c r="G436" s="81">
        <f>ф.1!E262</f>
        <v>0</v>
      </c>
      <c r="H436" s="81">
        <f>ф.1!G262</f>
        <v>0</v>
      </c>
    </row>
    <row r="437" spans="1:8" ht="18.75" hidden="1">
      <c r="A437" s="49" t="s">
        <v>721</v>
      </c>
      <c r="B437" s="47" t="s">
        <v>988</v>
      </c>
      <c r="C437" s="47"/>
      <c r="D437" s="39">
        <f t="shared" si="216"/>
        <v>3622</v>
      </c>
      <c r="E437" s="73">
        <f t="shared" si="206"/>
        <v>2632</v>
      </c>
      <c r="F437" s="81">
        <f>ф.1!D267</f>
        <v>0</v>
      </c>
      <c r="G437" s="81">
        <f>ф.1!E267</f>
        <v>0</v>
      </c>
      <c r="H437" s="81">
        <f>ф.1!G267</f>
        <v>0</v>
      </c>
    </row>
    <row r="438" spans="1:8" ht="18.75" hidden="1">
      <c r="A438" s="40" t="s">
        <v>722</v>
      </c>
      <c r="B438" s="47" t="s">
        <v>991</v>
      </c>
      <c r="C438" s="47" t="s">
        <v>990</v>
      </c>
      <c r="D438" s="39">
        <f t="shared" si="216"/>
        <v>3630</v>
      </c>
      <c r="E438" s="73"/>
      <c r="F438" s="42" t="e">
        <f>F439/F440</f>
        <v>#DIV/0!</v>
      </c>
      <c r="G438" s="42" t="e">
        <f t="shared" ref="G438" si="219">G439/G440</f>
        <v>#DIV/0!</v>
      </c>
      <c r="H438" s="42" t="e">
        <f t="shared" ref="H438" si="220">H439/H440</f>
        <v>#DIV/0!</v>
      </c>
    </row>
    <row r="439" spans="1:8" ht="18.75" hidden="1">
      <c r="A439" s="49" t="s">
        <v>723</v>
      </c>
      <c r="B439" s="47" t="s">
        <v>992</v>
      </c>
      <c r="C439" s="47"/>
      <c r="D439" s="39">
        <f t="shared" si="216"/>
        <v>3631</v>
      </c>
      <c r="E439" s="73">
        <f t="shared" si="206"/>
        <v>2623</v>
      </c>
      <c r="F439" s="81">
        <f>ф.1!D263</f>
        <v>0</v>
      </c>
      <c r="G439" s="81">
        <f>ф.1!E263</f>
        <v>0</v>
      </c>
      <c r="H439" s="81">
        <f>ф.1!G263</f>
        <v>0</v>
      </c>
    </row>
    <row r="440" spans="1:8" ht="18.75" hidden="1">
      <c r="A440" s="49" t="s">
        <v>724</v>
      </c>
      <c r="B440" s="47" t="s">
        <v>993</v>
      </c>
      <c r="C440" s="47"/>
      <c r="D440" s="39">
        <f t="shared" si="216"/>
        <v>3632</v>
      </c>
      <c r="E440" s="73">
        <f t="shared" si="206"/>
        <v>2633</v>
      </c>
      <c r="F440" s="81">
        <f>ф.1!D268</f>
        <v>0</v>
      </c>
      <c r="G440" s="81">
        <f>ф.1!E268</f>
        <v>0</v>
      </c>
      <c r="H440" s="81">
        <f>ф.1!G268</f>
        <v>0</v>
      </c>
    </row>
    <row r="441" spans="1:8" ht="18.75" hidden="1">
      <c r="A441" s="40" t="s">
        <v>725</v>
      </c>
      <c r="B441" s="47" t="s">
        <v>994</v>
      </c>
      <c r="C441" s="47" t="s">
        <v>995</v>
      </c>
      <c r="D441" s="39">
        <f t="shared" si="216"/>
        <v>3640</v>
      </c>
      <c r="E441" s="73"/>
      <c r="F441" s="42" t="e">
        <f>F442/F443</f>
        <v>#DIV/0!</v>
      </c>
      <c r="G441" s="42" t="e">
        <f t="shared" ref="G441" si="221">G442/G443</f>
        <v>#DIV/0!</v>
      </c>
      <c r="H441" s="42" t="e">
        <f t="shared" ref="H441" si="222">H442/H443</f>
        <v>#DIV/0!</v>
      </c>
    </row>
    <row r="442" spans="1:8" ht="18.75" hidden="1">
      <c r="A442" s="49" t="s">
        <v>726</v>
      </c>
      <c r="B442" s="47" t="s">
        <v>996</v>
      </c>
      <c r="C442" s="47"/>
      <c r="D442" s="39">
        <f t="shared" si="216"/>
        <v>3641</v>
      </c>
      <c r="E442" s="73">
        <f t="shared" si="206"/>
        <v>2624</v>
      </c>
      <c r="F442" s="81">
        <f>ф.1!D264</f>
        <v>0</v>
      </c>
      <c r="G442" s="81">
        <f>ф.1!E264</f>
        <v>0</v>
      </c>
      <c r="H442" s="81">
        <f>ф.1!G264</f>
        <v>0</v>
      </c>
    </row>
    <row r="443" spans="1:8" ht="18.75" hidden="1">
      <c r="A443" s="49" t="s">
        <v>727</v>
      </c>
      <c r="B443" s="47" t="s">
        <v>997</v>
      </c>
      <c r="C443" s="47"/>
      <c r="D443" s="39">
        <f t="shared" si="216"/>
        <v>3642</v>
      </c>
      <c r="E443" s="73">
        <f t="shared" si="206"/>
        <v>2634</v>
      </c>
      <c r="F443" s="81">
        <f>ф.1!D269</f>
        <v>0</v>
      </c>
      <c r="G443" s="81">
        <f>ф.1!E269</f>
        <v>0</v>
      </c>
      <c r="H443" s="81">
        <f>ф.1!G269</f>
        <v>0</v>
      </c>
    </row>
    <row r="444" spans="1:8" ht="18.75" hidden="1">
      <c r="A444" s="40" t="s">
        <v>728</v>
      </c>
      <c r="B444" s="47" t="s">
        <v>998</v>
      </c>
      <c r="C444" s="47" t="s">
        <v>999</v>
      </c>
      <c r="D444" s="39">
        <f t="shared" si="216"/>
        <v>3650</v>
      </c>
      <c r="E444" s="73"/>
      <c r="F444" s="42" t="e">
        <f>F445/F446</f>
        <v>#DIV/0!</v>
      </c>
      <c r="G444" s="42" t="e">
        <f t="shared" ref="G444" si="223">G445/G446</f>
        <v>#DIV/0!</v>
      </c>
      <c r="H444" s="42" t="e">
        <f>H445/H446</f>
        <v>#DIV/0!</v>
      </c>
    </row>
    <row r="445" spans="1:8" ht="18.75" hidden="1">
      <c r="A445" s="49" t="s">
        <v>729</v>
      </c>
      <c r="B445" s="47" t="s">
        <v>1000</v>
      </c>
      <c r="C445" s="47"/>
      <c r="D445" s="39">
        <f t="shared" si="216"/>
        <v>3651</v>
      </c>
      <c r="E445" s="73">
        <f t="shared" si="206"/>
        <v>2625</v>
      </c>
      <c r="F445" s="64">
        <f>ф.1!D265</f>
        <v>0</v>
      </c>
      <c r="G445" s="64">
        <f>ф.1!E265</f>
        <v>0</v>
      </c>
      <c r="H445" s="64">
        <f>ф.1!G265</f>
        <v>0</v>
      </c>
    </row>
    <row r="446" spans="1:8" ht="18.75" hidden="1">
      <c r="A446" s="49" t="s">
        <v>964</v>
      </c>
      <c r="B446" s="47" t="s">
        <v>1001</v>
      </c>
      <c r="C446" s="47"/>
      <c r="D446" s="39">
        <f t="shared" si="216"/>
        <v>3652</v>
      </c>
      <c r="E446" s="73">
        <f t="shared" si="206"/>
        <v>2635</v>
      </c>
      <c r="F446" s="64">
        <f>ф.1!D270</f>
        <v>0</v>
      </c>
      <c r="G446" s="64">
        <f>ф.1!E270</f>
        <v>0</v>
      </c>
      <c r="H446" s="64">
        <f>ф.1!G270</f>
        <v>0</v>
      </c>
    </row>
    <row r="447" spans="1:8" ht="15.75" hidden="1">
      <c r="A447" s="59" t="s">
        <v>1002</v>
      </c>
      <c r="B447" s="60"/>
      <c r="C447" s="60"/>
      <c r="D447" s="61"/>
      <c r="E447" s="61"/>
      <c r="F447" s="59"/>
      <c r="G447" s="60"/>
      <c r="H447" s="61"/>
    </row>
    <row r="448" spans="1:8" ht="18.75" hidden="1">
      <c r="A448" s="40" t="s">
        <v>730</v>
      </c>
      <c r="B448" s="47" t="s">
        <v>982</v>
      </c>
      <c r="C448" s="47" t="s">
        <v>983</v>
      </c>
      <c r="D448" s="39">
        <f t="shared" si="216"/>
        <v>3710</v>
      </c>
      <c r="E448" s="73"/>
      <c r="F448" s="42" t="e">
        <f>F449/F450</f>
        <v>#DIV/0!</v>
      </c>
      <c r="G448" s="42" t="e">
        <f t="shared" ref="G448" si="224">G449/G450</f>
        <v>#DIV/0!</v>
      </c>
      <c r="H448" s="42" t="e">
        <f t="shared" ref="H448" si="225">H449/H450</f>
        <v>#DIV/0!</v>
      </c>
    </row>
    <row r="449" spans="1:8" ht="18.75" hidden="1">
      <c r="A449" s="49" t="s">
        <v>731</v>
      </c>
      <c r="B449" s="47" t="s">
        <v>984</v>
      </c>
      <c r="C449" s="47"/>
      <c r="D449" s="39">
        <f t="shared" si="216"/>
        <v>3711</v>
      </c>
      <c r="E449" s="73">
        <f t="shared" si="206"/>
        <v>2721</v>
      </c>
      <c r="F449" s="81">
        <f>ф.1!D272</f>
        <v>0</v>
      </c>
      <c r="G449" s="81">
        <f>ф.1!E272</f>
        <v>0</v>
      </c>
      <c r="H449" s="81">
        <f>ф.1!G272</f>
        <v>0</v>
      </c>
    </row>
    <row r="450" spans="1:8" ht="18.75" hidden="1">
      <c r="A450" s="49" t="s">
        <v>732</v>
      </c>
      <c r="B450" s="47" t="s">
        <v>985</v>
      </c>
      <c r="C450" s="47"/>
      <c r="D450" s="39">
        <f t="shared" si="216"/>
        <v>3712</v>
      </c>
      <c r="E450" s="73">
        <f t="shared" si="206"/>
        <v>2731</v>
      </c>
      <c r="F450" s="81">
        <f>ф.1!D277</f>
        <v>0</v>
      </c>
      <c r="G450" s="81">
        <f>ф.1!E277</f>
        <v>0</v>
      </c>
      <c r="H450" s="81">
        <f>ф.1!G277</f>
        <v>0</v>
      </c>
    </row>
    <row r="451" spans="1:8" ht="18.75" hidden="1">
      <c r="A451" s="40" t="s">
        <v>733</v>
      </c>
      <c r="B451" s="47" t="s">
        <v>986</v>
      </c>
      <c r="C451" s="47" t="s">
        <v>989</v>
      </c>
      <c r="D451" s="39">
        <f t="shared" si="216"/>
        <v>3720</v>
      </c>
      <c r="E451" s="73"/>
      <c r="F451" s="42" t="e">
        <f>F452/F453</f>
        <v>#DIV/0!</v>
      </c>
      <c r="G451" s="42" t="e">
        <f t="shared" ref="G451" si="226">G452/G453</f>
        <v>#DIV/0!</v>
      </c>
      <c r="H451" s="42" t="e">
        <f t="shared" ref="H451" si="227">H452/H453</f>
        <v>#DIV/0!</v>
      </c>
    </row>
    <row r="452" spans="1:8" ht="18.75" hidden="1">
      <c r="A452" s="49" t="s">
        <v>734</v>
      </c>
      <c r="B452" s="47" t="s">
        <v>987</v>
      </c>
      <c r="C452" s="47"/>
      <c r="D452" s="39">
        <f t="shared" si="216"/>
        <v>3721</v>
      </c>
      <c r="E452" s="73">
        <f t="shared" si="206"/>
        <v>2722</v>
      </c>
      <c r="F452" s="81">
        <f>ф.1!D273</f>
        <v>0</v>
      </c>
      <c r="G452" s="81">
        <f>ф.1!E273</f>
        <v>0</v>
      </c>
      <c r="H452" s="81">
        <f>ф.1!G273</f>
        <v>0</v>
      </c>
    </row>
    <row r="453" spans="1:8" ht="18.75" hidden="1">
      <c r="A453" s="49" t="s">
        <v>735</v>
      </c>
      <c r="B453" s="47" t="s">
        <v>988</v>
      </c>
      <c r="C453" s="47"/>
      <c r="D453" s="39">
        <f t="shared" si="216"/>
        <v>3722</v>
      </c>
      <c r="E453" s="73">
        <f t="shared" si="206"/>
        <v>2732</v>
      </c>
      <c r="F453" s="81">
        <f>ф.1!D278</f>
        <v>0</v>
      </c>
      <c r="G453" s="81">
        <f>ф.1!E278</f>
        <v>0</v>
      </c>
      <c r="H453" s="81">
        <f>ф.1!G278</f>
        <v>0</v>
      </c>
    </row>
    <row r="454" spans="1:8" ht="18.75" hidden="1">
      <c r="A454" s="40" t="s">
        <v>736</v>
      </c>
      <c r="B454" s="47" t="s">
        <v>991</v>
      </c>
      <c r="C454" s="47" t="s">
        <v>990</v>
      </c>
      <c r="D454" s="39">
        <f t="shared" si="216"/>
        <v>3730</v>
      </c>
      <c r="E454" s="73"/>
      <c r="F454" s="42" t="e">
        <f>F455/F456</f>
        <v>#DIV/0!</v>
      </c>
      <c r="G454" s="42" t="e">
        <f t="shared" ref="G454" si="228">G455/G456</f>
        <v>#DIV/0!</v>
      </c>
      <c r="H454" s="42" t="e">
        <f t="shared" ref="H454" si="229">H455/H456</f>
        <v>#DIV/0!</v>
      </c>
    </row>
    <row r="455" spans="1:8" ht="18.75" hidden="1">
      <c r="A455" s="49" t="s">
        <v>737</v>
      </c>
      <c r="B455" s="47" t="s">
        <v>992</v>
      </c>
      <c r="C455" s="47"/>
      <c r="D455" s="39">
        <f t="shared" si="216"/>
        <v>3731</v>
      </c>
      <c r="E455" s="73">
        <f t="shared" si="206"/>
        <v>2723</v>
      </c>
      <c r="F455" s="81">
        <f>ф.1!D274</f>
        <v>0</v>
      </c>
      <c r="G455" s="81">
        <f>ф.1!E274</f>
        <v>0</v>
      </c>
      <c r="H455" s="81">
        <f>ф.1!G274</f>
        <v>0</v>
      </c>
    </row>
    <row r="456" spans="1:8" ht="18.75" hidden="1">
      <c r="A456" s="49" t="s">
        <v>738</v>
      </c>
      <c r="B456" s="47" t="s">
        <v>993</v>
      </c>
      <c r="C456" s="47"/>
      <c r="D456" s="39">
        <f t="shared" si="216"/>
        <v>3732</v>
      </c>
      <c r="E456" s="73">
        <f t="shared" si="206"/>
        <v>2733</v>
      </c>
      <c r="F456" s="81">
        <f>ф.1!D279</f>
        <v>0</v>
      </c>
      <c r="G456" s="81">
        <f>ф.1!E279</f>
        <v>0</v>
      </c>
      <c r="H456" s="81">
        <f>ф.1!G279</f>
        <v>0</v>
      </c>
    </row>
    <row r="457" spans="1:8" ht="18.75" hidden="1">
      <c r="A457" s="40" t="s">
        <v>739</v>
      </c>
      <c r="B457" s="47" t="s">
        <v>994</v>
      </c>
      <c r="C457" s="47" t="s">
        <v>995</v>
      </c>
      <c r="D457" s="39">
        <f t="shared" si="216"/>
        <v>3740</v>
      </c>
      <c r="E457" s="73"/>
      <c r="F457" s="42" t="e">
        <f>F458/F459</f>
        <v>#DIV/0!</v>
      </c>
      <c r="G457" s="42" t="e">
        <f t="shared" ref="G457" si="230">G458/G459</f>
        <v>#DIV/0!</v>
      </c>
      <c r="H457" s="42" t="e">
        <f t="shared" ref="H457" si="231">H458/H459</f>
        <v>#DIV/0!</v>
      </c>
    </row>
    <row r="458" spans="1:8" ht="18.75" hidden="1">
      <c r="A458" s="49" t="s">
        <v>740</v>
      </c>
      <c r="B458" s="47" t="s">
        <v>996</v>
      </c>
      <c r="C458" s="47"/>
      <c r="D458" s="39">
        <f t="shared" si="216"/>
        <v>3741</v>
      </c>
      <c r="E458" s="73">
        <f t="shared" si="206"/>
        <v>2724</v>
      </c>
      <c r="F458" s="81">
        <f>ф.1!D275</f>
        <v>0</v>
      </c>
      <c r="G458" s="81">
        <f>ф.1!E275</f>
        <v>0</v>
      </c>
      <c r="H458" s="81">
        <f>ф.1!G275</f>
        <v>0</v>
      </c>
    </row>
    <row r="459" spans="1:8" ht="18.75" hidden="1">
      <c r="A459" s="49" t="s">
        <v>741</v>
      </c>
      <c r="B459" s="47" t="s">
        <v>997</v>
      </c>
      <c r="C459" s="47"/>
      <c r="D459" s="39">
        <f t="shared" si="216"/>
        <v>3742</v>
      </c>
      <c r="E459" s="73">
        <f t="shared" si="206"/>
        <v>2734</v>
      </c>
      <c r="F459" s="81">
        <f>ф.1!D280</f>
        <v>0</v>
      </c>
      <c r="G459" s="81">
        <f>ф.1!E280</f>
        <v>0</v>
      </c>
      <c r="H459" s="81">
        <f>ф.1!G280</f>
        <v>0</v>
      </c>
    </row>
    <row r="460" spans="1:8" ht="18.75" hidden="1">
      <c r="A460" s="40" t="s">
        <v>742</v>
      </c>
      <c r="B460" s="47" t="s">
        <v>998</v>
      </c>
      <c r="C460" s="47" t="s">
        <v>999</v>
      </c>
      <c r="D460" s="39">
        <f t="shared" si="216"/>
        <v>3750</v>
      </c>
      <c r="E460" s="73"/>
      <c r="F460" s="42" t="e">
        <f>F461/F462</f>
        <v>#DIV/0!</v>
      </c>
      <c r="G460" s="42" t="e">
        <f>G461/G462</f>
        <v>#DIV/0!</v>
      </c>
      <c r="H460" s="42" t="e">
        <f>H461/H462</f>
        <v>#DIV/0!</v>
      </c>
    </row>
    <row r="461" spans="1:8" ht="18.75" hidden="1">
      <c r="A461" s="49" t="s">
        <v>743</v>
      </c>
      <c r="B461" s="47" t="s">
        <v>1000</v>
      </c>
      <c r="C461" s="47"/>
      <c r="D461" s="39">
        <f t="shared" si="216"/>
        <v>3751</v>
      </c>
      <c r="E461" s="73">
        <f t="shared" si="206"/>
        <v>2725</v>
      </c>
      <c r="F461" s="64">
        <f>ф.1!D276</f>
        <v>0</v>
      </c>
      <c r="G461" s="64">
        <f>ф.1!E276</f>
        <v>0</v>
      </c>
      <c r="H461" s="64">
        <f>ф.1!G276</f>
        <v>0</v>
      </c>
    </row>
    <row r="462" spans="1:8" ht="18.75" hidden="1">
      <c r="A462" s="49" t="s">
        <v>965</v>
      </c>
      <c r="B462" s="47" t="s">
        <v>1001</v>
      </c>
      <c r="C462" s="47"/>
      <c r="D462" s="39">
        <f t="shared" si="216"/>
        <v>3752</v>
      </c>
      <c r="E462" s="73">
        <f t="shared" si="206"/>
        <v>2735</v>
      </c>
      <c r="F462" s="64">
        <f>ф.1!D281</f>
        <v>0</v>
      </c>
      <c r="G462" s="64">
        <f>ф.1!E281</f>
        <v>0</v>
      </c>
      <c r="H462" s="64">
        <f>ф.1!G281</f>
        <v>0</v>
      </c>
    </row>
    <row r="463" spans="1:8" ht="15.75" hidden="1">
      <c r="A463" s="59" t="s">
        <v>744</v>
      </c>
      <c r="B463" s="60"/>
      <c r="C463" s="60"/>
      <c r="D463" s="61"/>
      <c r="E463" s="61"/>
      <c r="F463" s="59"/>
      <c r="G463" s="60"/>
      <c r="H463" s="61"/>
    </row>
    <row r="464" spans="1:8" ht="18.75" hidden="1">
      <c r="A464" s="40" t="s">
        <v>745</v>
      </c>
      <c r="B464" s="47" t="s">
        <v>982</v>
      </c>
      <c r="C464" s="47" t="s">
        <v>983</v>
      </c>
      <c r="D464" s="39">
        <f t="shared" si="216"/>
        <v>3810</v>
      </c>
      <c r="E464" s="73"/>
      <c r="F464" s="42" t="e">
        <f>F465/F466</f>
        <v>#DIV/0!</v>
      </c>
      <c r="G464" s="42" t="e">
        <f t="shared" ref="G464" si="232">G465/G466</f>
        <v>#DIV/0!</v>
      </c>
      <c r="H464" s="42" t="e">
        <f t="shared" ref="H464" si="233">H465/H466</f>
        <v>#DIV/0!</v>
      </c>
    </row>
    <row r="465" spans="1:8" ht="18.75" hidden="1">
      <c r="A465" s="49" t="s">
        <v>746</v>
      </c>
      <c r="B465" s="47" t="s">
        <v>984</v>
      </c>
      <c r="C465" s="47"/>
      <c r="D465" s="39">
        <f t="shared" si="216"/>
        <v>3811</v>
      </c>
      <c r="E465" s="73">
        <f t="shared" si="206"/>
        <v>2821</v>
      </c>
      <c r="F465" s="81">
        <f>ф.1!D283</f>
        <v>0</v>
      </c>
      <c r="G465" s="81">
        <f>ф.1!E283</f>
        <v>0</v>
      </c>
      <c r="H465" s="81">
        <f>ф.1!G283</f>
        <v>0</v>
      </c>
    </row>
    <row r="466" spans="1:8" ht="18.75" hidden="1">
      <c r="A466" s="49" t="s">
        <v>747</v>
      </c>
      <c r="B466" s="47" t="s">
        <v>985</v>
      </c>
      <c r="C466" s="47"/>
      <c r="D466" s="39">
        <f t="shared" si="216"/>
        <v>3812</v>
      </c>
      <c r="E466" s="73">
        <f t="shared" si="206"/>
        <v>2831</v>
      </c>
      <c r="F466" s="81">
        <f>ф.1!D288</f>
        <v>0</v>
      </c>
      <c r="G466" s="81">
        <f>ф.1!E288</f>
        <v>0</v>
      </c>
      <c r="H466" s="81">
        <f>ф.1!G288</f>
        <v>0</v>
      </c>
    </row>
    <row r="467" spans="1:8" ht="18.75" hidden="1">
      <c r="A467" s="40" t="s">
        <v>748</v>
      </c>
      <c r="B467" s="47" t="s">
        <v>986</v>
      </c>
      <c r="C467" s="47" t="s">
        <v>989</v>
      </c>
      <c r="D467" s="39">
        <f t="shared" si="216"/>
        <v>3820</v>
      </c>
      <c r="E467" s="73"/>
      <c r="F467" s="42" t="e">
        <f>F468/F469</f>
        <v>#DIV/0!</v>
      </c>
      <c r="G467" s="42" t="e">
        <f t="shared" ref="G467" si="234">G468/G469</f>
        <v>#DIV/0!</v>
      </c>
      <c r="H467" s="42" t="e">
        <f t="shared" ref="H467" si="235">H468/H469</f>
        <v>#DIV/0!</v>
      </c>
    </row>
    <row r="468" spans="1:8" ht="18.75" hidden="1">
      <c r="A468" s="49" t="s">
        <v>749</v>
      </c>
      <c r="B468" s="47" t="s">
        <v>987</v>
      </c>
      <c r="C468" s="47"/>
      <c r="D468" s="39">
        <f t="shared" si="216"/>
        <v>3821</v>
      </c>
      <c r="E468" s="73">
        <f t="shared" si="206"/>
        <v>2822</v>
      </c>
      <c r="F468" s="81">
        <f>ф.1!D284</f>
        <v>0</v>
      </c>
      <c r="G468" s="81">
        <f>ф.1!E284</f>
        <v>0</v>
      </c>
      <c r="H468" s="81">
        <f>ф.1!G284</f>
        <v>0</v>
      </c>
    </row>
    <row r="469" spans="1:8" ht="18.75" hidden="1">
      <c r="A469" s="49" t="s">
        <v>750</v>
      </c>
      <c r="B469" s="47" t="s">
        <v>988</v>
      </c>
      <c r="C469" s="47"/>
      <c r="D469" s="39">
        <f t="shared" si="216"/>
        <v>3822</v>
      </c>
      <c r="E469" s="73">
        <f t="shared" si="206"/>
        <v>2832</v>
      </c>
      <c r="F469" s="81">
        <f>ф.1!D289</f>
        <v>0</v>
      </c>
      <c r="G469" s="81">
        <f>ф.1!E289</f>
        <v>0</v>
      </c>
      <c r="H469" s="81">
        <f>ф.1!G289</f>
        <v>0</v>
      </c>
    </row>
    <row r="470" spans="1:8" ht="18.75" hidden="1">
      <c r="A470" s="40" t="s">
        <v>751</v>
      </c>
      <c r="B470" s="47" t="s">
        <v>991</v>
      </c>
      <c r="C470" s="47" t="s">
        <v>990</v>
      </c>
      <c r="D470" s="39">
        <f t="shared" si="216"/>
        <v>3830</v>
      </c>
      <c r="E470" s="73"/>
      <c r="F470" s="42" t="e">
        <f>F471/F472</f>
        <v>#DIV/0!</v>
      </c>
      <c r="G470" s="42" t="e">
        <f t="shared" ref="G470" si="236">G471/G472</f>
        <v>#DIV/0!</v>
      </c>
      <c r="H470" s="42" t="e">
        <f t="shared" ref="H470" si="237">H471/H472</f>
        <v>#DIV/0!</v>
      </c>
    </row>
    <row r="471" spans="1:8" ht="18.75" hidden="1">
      <c r="A471" s="49" t="s">
        <v>752</v>
      </c>
      <c r="B471" s="47" t="s">
        <v>992</v>
      </c>
      <c r="C471" s="47"/>
      <c r="D471" s="39">
        <f t="shared" si="216"/>
        <v>3831</v>
      </c>
      <c r="E471" s="73">
        <f t="shared" si="206"/>
        <v>2823</v>
      </c>
      <c r="F471" s="81">
        <f>ф.1!D285</f>
        <v>0</v>
      </c>
      <c r="G471" s="81">
        <f>ф.1!E285</f>
        <v>0</v>
      </c>
      <c r="H471" s="81">
        <f>ф.1!G285</f>
        <v>0</v>
      </c>
    </row>
    <row r="472" spans="1:8" ht="18.75" hidden="1">
      <c r="A472" s="49" t="s">
        <v>753</v>
      </c>
      <c r="B472" s="47" t="s">
        <v>993</v>
      </c>
      <c r="C472" s="47"/>
      <c r="D472" s="39">
        <f t="shared" si="216"/>
        <v>3832</v>
      </c>
      <c r="E472" s="73">
        <f t="shared" si="206"/>
        <v>2833</v>
      </c>
      <c r="F472" s="81">
        <f>ф.1!D290</f>
        <v>0</v>
      </c>
      <c r="G472" s="81">
        <f>ф.1!E290</f>
        <v>0</v>
      </c>
      <c r="H472" s="81">
        <f>ф.1!G290</f>
        <v>0</v>
      </c>
    </row>
    <row r="473" spans="1:8" ht="18.75" hidden="1">
      <c r="A473" s="40" t="s">
        <v>754</v>
      </c>
      <c r="B473" s="47" t="s">
        <v>994</v>
      </c>
      <c r="C473" s="47" t="s">
        <v>995</v>
      </c>
      <c r="D473" s="39">
        <f t="shared" si="216"/>
        <v>3840</v>
      </c>
      <c r="E473" s="73"/>
      <c r="F473" s="42" t="e">
        <f>F474/F475</f>
        <v>#DIV/0!</v>
      </c>
      <c r="G473" s="42" t="e">
        <f t="shared" ref="G473" si="238">G474/G475</f>
        <v>#DIV/0!</v>
      </c>
      <c r="H473" s="42" t="e">
        <f t="shared" ref="H473" si="239">H474/H475</f>
        <v>#DIV/0!</v>
      </c>
    </row>
    <row r="474" spans="1:8" ht="18.75" hidden="1">
      <c r="A474" s="49" t="s">
        <v>755</v>
      </c>
      <c r="B474" s="47" t="s">
        <v>996</v>
      </c>
      <c r="C474" s="47"/>
      <c r="D474" s="39">
        <f t="shared" si="216"/>
        <v>3814</v>
      </c>
      <c r="E474" s="73">
        <f t="shared" si="206"/>
        <v>2824</v>
      </c>
      <c r="F474" s="81">
        <f>ф.1!D286</f>
        <v>0</v>
      </c>
      <c r="G474" s="81">
        <f>ф.1!E286</f>
        <v>0</v>
      </c>
      <c r="H474" s="81">
        <f>ф.1!G286</f>
        <v>0</v>
      </c>
    </row>
    <row r="475" spans="1:8" ht="18.75" hidden="1">
      <c r="A475" s="49" t="s">
        <v>756</v>
      </c>
      <c r="B475" s="47" t="s">
        <v>997</v>
      </c>
      <c r="C475" s="47"/>
      <c r="D475" s="39">
        <f t="shared" si="216"/>
        <v>3842</v>
      </c>
      <c r="E475" s="73">
        <f t="shared" si="206"/>
        <v>2834</v>
      </c>
      <c r="F475" s="81">
        <f>ф.1!D291</f>
        <v>0</v>
      </c>
      <c r="G475" s="81">
        <f>ф.1!E291</f>
        <v>0</v>
      </c>
      <c r="H475" s="81">
        <f>ф.1!G291</f>
        <v>0</v>
      </c>
    </row>
    <row r="476" spans="1:8" ht="18.75" hidden="1">
      <c r="A476" s="40" t="s">
        <v>757</v>
      </c>
      <c r="B476" s="47" t="s">
        <v>998</v>
      </c>
      <c r="C476" s="47" t="s">
        <v>999</v>
      </c>
      <c r="D476" s="39">
        <f t="shared" si="216"/>
        <v>3850</v>
      </c>
      <c r="E476" s="73"/>
      <c r="F476" s="42" t="e">
        <f>F477/F478</f>
        <v>#DIV/0!</v>
      </c>
      <c r="G476" s="42" t="e">
        <f>G477/G478</f>
        <v>#DIV/0!</v>
      </c>
      <c r="H476" s="42" t="e">
        <f>H477/H478</f>
        <v>#DIV/0!</v>
      </c>
    </row>
    <row r="477" spans="1:8" ht="18.75" hidden="1">
      <c r="A477" s="49" t="s">
        <v>758</v>
      </c>
      <c r="B477" s="47" t="s">
        <v>1000</v>
      </c>
      <c r="C477" s="47"/>
      <c r="D477" s="39">
        <f t="shared" si="216"/>
        <v>3851</v>
      </c>
      <c r="E477" s="73">
        <f t="shared" si="206"/>
        <v>2825</v>
      </c>
      <c r="F477" s="64">
        <f>ф.1!D287</f>
        <v>0</v>
      </c>
      <c r="G477" s="64">
        <f>ф.1!E287</f>
        <v>0</v>
      </c>
      <c r="H477" s="64">
        <f>ф.1!G287</f>
        <v>0</v>
      </c>
    </row>
    <row r="478" spans="1:8" ht="18.75" hidden="1">
      <c r="A478" s="49" t="s">
        <v>966</v>
      </c>
      <c r="B478" s="47" t="s">
        <v>1001</v>
      </c>
      <c r="C478" s="47"/>
      <c r="D478" s="39">
        <f t="shared" si="216"/>
        <v>3852</v>
      </c>
      <c r="E478" s="73">
        <f t="shared" si="206"/>
        <v>2835</v>
      </c>
      <c r="F478" s="64">
        <f>ф.1!D292</f>
        <v>0</v>
      </c>
      <c r="G478" s="64">
        <f>ф.1!E292</f>
        <v>0</v>
      </c>
      <c r="H478" s="64">
        <f>ф.1!G292</f>
        <v>0</v>
      </c>
    </row>
    <row r="479" spans="1:8" ht="15.75" hidden="1">
      <c r="A479" s="59" t="s">
        <v>759</v>
      </c>
      <c r="B479" s="60"/>
      <c r="C479" s="60"/>
      <c r="D479" s="61"/>
      <c r="E479" s="61"/>
      <c r="F479" s="59"/>
      <c r="G479" s="60"/>
      <c r="H479" s="61"/>
    </row>
    <row r="480" spans="1:8" ht="18.75" hidden="1">
      <c r="A480" s="40" t="s">
        <v>760</v>
      </c>
      <c r="B480" s="47" t="s">
        <v>982</v>
      </c>
      <c r="C480" s="47" t="s">
        <v>983</v>
      </c>
      <c r="D480" s="39">
        <f t="shared" si="216"/>
        <v>3910</v>
      </c>
      <c r="E480" s="73"/>
      <c r="F480" s="42" t="e">
        <f>F481/F482</f>
        <v>#DIV/0!</v>
      </c>
      <c r="G480" s="42" t="e">
        <f t="shared" ref="G480" si="240">G481/G482</f>
        <v>#DIV/0!</v>
      </c>
      <c r="H480" s="42" t="e">
        <f t="shared" ref="H480" si="241">H481/H482</f>
        <v>#DIV/0!</v>
      </c>
    </row>
    <row r="481" spans="1:8" ht="18.75" hidden="1">
      <c r="A481" s="49" t="s">
        <v>761</v>
      </c>
      <c r="B481" s="47" t="s">
        <v>984</v>
      </c>
      <c r="C481" s="47"/>
      <c r="D481" s="39">
        <f t="shared" si="216"/>
        <v>3911</v>
      </c>
      <c r="E481" s="73">
        <f t="shared" si="206"/>
        <v>2921</v>
      </c>
      <c r="F481" s="81">
        <f>ф.1!D294</f>
        <v>0</v>
      </c>
      <c r="G481" s="81">
        <f>ф.1!E294</f>
        <v>0</v>
      </c>
      <c r="H481" s="81">
        <f>ф.1!G294</f>
        <v>0</v>
      </c>
    </row>
    <row r="482" spans="1:8" ht="18.75" hidden="1">
      <c r="A482" s="49" t="s">
        <v>762</v>
      </c>
      <c r="B482" s="47" t="s">
        <v>985</v>
      </c>
      <c r="C482" s="47"/>
      <c r="D482" s="39">
        <f t="shared" si="216"/>
        <v>3912</v>
      </c>
      <c r="E482" s="73">
        <f t="shared" ref="E482:E494" si="242">E319+1000</f>
        <v>2931</v>
      </c>
      <c r="F482" s="81">
        <f>ф.1!D299</f>
        <v>0</v>
      </c>
      <c r="G482" s="81">
        <f>ф.1!E299</f>
        <v>0</v>
      </c>
      <c r="H482" s="81">
        <f>ф.1!G299</f>
        <v>0</v>
      </c>
    </row>
    <row r="483" spans="1:8" ht="18.75" hidden="1">
      <c r="A483" s="40" t="s">
        <v>763</v>
      </c>
      <c r="B483" s="47" t="s">
        <v>986</v>
      </c>
      <c r="C483" s="47" t="s">
        <v>989</v>
      </c>
      <c r="D483" s="39">
        <f t="shared" si="216"/>
        <v>3920</v>
      </c>
      <c r="E483" s="73"/>
      <c r="F483" s="42" t="e">
        <f>F484/F485</f>
        <v>#DIV/0!</v>
      </c>
      <c r="G483" s="42" t="e">
        <f t="shared" ref="G483" si="243">G484/G485</f>
        <v>#DIV/0!</v>
      </c>
      <c r="H483" s="42" t="e">
        <f t="shared" ref="H483" si="244">H484/H485</f>
        <v>#DIV/0!</v>
      </c>
    </row>
    <row r="484" spans="1:8" ht="18.75" hidden="1">
      <c r="A484" s="49" t="s">
        <v>764</v>
      </c>
      <c r="B484" s="47" t="s">
        <v>987</v>
      </c>
      <c r="C484" s="47"/>
      <c r="D484" s="39">
        <f t="shared" si="216"/>
        <v>3921</v>
      </c>
      <c r="E484" s="73">
        <f t="shared" si="242"/>
        <v>2922</v>
      </c>
      <c r="F484" s="81">
        <f>ф.1!D295</f>
        <v>0</v>
      </c>
      <c r="G484" s="81">
        <f>ф.1!E295</f>
        <v>0</v>
      </c>
      <c r="H484" s="81">
        <f>ф.1!G295</f>
        <v>0</v>
      </c>
    </row>
    <row r="485" spans="1:8" ht="18.75" hidden="1">
      <c r="A485" s="49" t="s">
        <v>765</v>
      </c>
      <c r="B485" s="47" t="s">
        <v>988</v>
      </c>
      <c r="C485" s="47"/>
      <c r="D485" s="39">
        <f t="shared" si="216"/>
        <v>3922</v>
      </c>
      <c r="E485" s="73">
        <f t="shared" si="242"/>
        <v>2932</v>
      </c>
      <c r="F485" s="81">
        <f>ф.1!D300</f>
        <v>0</v>
      </c>
      <c r="G485" s="81">
        <f>ф.1!E300</f>
        <v>0</v>
      </c>
      <c r="H485" s="81">
        <f>ф.1!G300</f>
        <v>0</v>
      </c>
    </row>
    <row r="486" spans="1:8" ht="18.75" hidden="1">
      <c r="A486" s="40" t="s">
        <v>766</v>
      </c>
      <c r="B486" s="47" t="s">
        <v>991</v>
      </c>
      <c r="C486" s="47" t="s">
        <v>990</v>
      </c>
      <c r="D486" s="39">
        <f t="shared" si="216"/>
        <v>3930</v>
      </c>
      <c r="E486" s="73"/>
      <c r="F486" s="42" t="e">
        <f>F487/F488</f>
        <v>#DIV/0!</v>
      </c>
      <c r="G486" s="42" t="e">
        <f t="shared" ref="G486" si="245">G487/G488</f>
        <v>#DIV/0!</v>
      </c>
      <c r="H486" s="42" t="e">
        <f t="shared" ref="H486" si="246">H487/H488</f>
        <v>#DIV/0!</v>
      </c>
    </row>
    <row r="487" spans="1:8" ht="18.75" hidden="1">
      <c r="A487" s="49" t="s">
        <v>767</v>
      </c>
      <c r="B487" s="47" t="s">
        <v>992</v>
      </c>
      <c r="C487" s="47"/>
      <c r="D487" s="39">
        <f t="shared" si="216"/>
        <v>3931</v>
      </c>
      <c r="E487" s="73">
        <f t="shared" si="242"/>
        <v>2923</v>
      </c>
      <c r="F487" s="81">
        <f>ф.1!D296</f>
        <v>0</v>
      </c>
      <c r="G487" s="81">
        <f>ф.1!E296</f>
        <v>0</v>
      </c>
      <c r="H487" s="81">
        <f>ф.1!G296</f>
        <v>0</v>
      </c>
    </row>
    <row r="488" spans="1:8" ht="18.75" hidden="1">
      <c r="A488" s="49" t="s">
        <v>768</v>
      </c>
      <c r="B488" s="47" t="s">
        <v>993</v>
      </c>
      <c r="C488" s="47"/>
      <c r="D488" s="39">
        <f t="shared" si="216"/>
        <v>3932</v>
      </c>
      <c r="E488" s="73">
        <f t="shared" si="242"/>
        <v>2933</v>
      </c>
      <c r="F488" s="81">
        <f>ф.1!D301</f>
        <v>0</v>
      </c>
      <c r="G488" s="81">
        <f>ф.1!E301</f>
        <v>0</v>
      </c>
      <c r="H488" s="81">
        <f>ф.1!G301</f>
        <v>0</v>
      </c>
    </row>
    <row r="489" spans="1:8" ht="18.75" hidden="1">
      <c r="A489" s="40" t="s">
        <v>769</v>
      </c>
      <c r="B489" s="47" t="s">
        <v>994</v>
      </c>
      <c r="C489" s="47" t="s">
        <v>995</v>
      </c>
      <c r="D489" s="39">
        <f t="shared" si="216"/>
        <v>3940</v>
      </c>
      <c r="E489" s="73"/>
      <c r="F489" s="42" t="e">
        <f>F490/F491</f>
        <v>#DIV/0!</v>
      </c>
      <c r="G489" s="42" t="e">
        <f t="shared" ref="G489" si="247">G490/G491</f>
        <v>#DIV/0!</v>
      </c>
      <c r="H489" s="42" t="e">
        <f t="shared" ref="H489" si="248">H490/H491</f>
        <v>#DIV/0!</v>
      </c>
    </row>
    <row r="490" spans="1:8" ht="18.75" hidden="1">
      <c r="A490" s="49" t="s">
        <v>770</v>
      </c>
      <c r="B490" s="47" t="s">
        <v>996</v>
      </c>
      <c r="C490" s="47"/>
      <c r="D490" s="39">
        <f t="shared" si="216"/>
        <v>3941</v>
      </c>
      <c r="E490" s="73">
        <f t="shared" si="242"/>
        <v>2924</v>
      </c>
      <c r="F490" s="81">
        <f>ф.1!D297</f>
        <v>0</v>
      </c>
      <c r="G490" s="81">
        <f>ф.1!E297</f>
        <v>0</v>
      </c>
      <c r="H490" s="81">
        <f>ф.1!G297</f>
        <v>0</v>
      </c>
    </row>
    <row r="491" spans="1:8" ht="18.75" hidden="1">
      <c r="A491" s="49" t="s">
        <v>771</v>
      </c>
      <c r="B491" s="47" t="s">
        <v>997</v>
      </c>
      <c r="C491" s="47"/>
      <c r="D491" s="39">
        <f t="shared" si="216"/>
        <v>3942</v>
      </c>
      <c r="E491" s="73">
        <f t="shared" si="242"/>
        <v>2934</v>
      </c>
      <c r="F491" s="81">
        <f>ф.1!D302</f>
        <v>0</v>
      </c>
      <c r="G491" s="81">
        <f>ф.1!E302</f>
        <v>0</v>
      </c>
      <c r="H491" s="81">
        <f>ф.1!G302</f>
        <v>0</v>
      </c>
    </row>
    <row r="492" spans="1:8" ht="18.75" hidden="1">
      <c r="A492" s="40" t="s">
        <v>772</v>
      </c>
      <c r="B492" s="47" t="s">
        <v>998</v>
      </c>
      <c r="C492" s="47" t="s">
        <v>999</v>
      </c>
      <c r="D492" s="39">
        <f t="shared" si="216"/>
        <v>3950</v>
      </c>
      <c r="E492" s="73"/>
      <c r="F492" s="42" t="e">
        <f>F493/F494</f>
        <v>#DIV/0!</v>
      </c>
      <c r="G492" s="42" t="e">
        <f t="shared" ref="G492" si="249">G493/G494</f>
        <v>#DIV/0!</v>
      </c>
      <c r="H492" s="42" t="e">
        <f>H493/H494</f>
        <v>#DIV/0!</v>
      </c>
    </row>
    <row r="493" spans="1:8" ht="18.75" hidden="1">
      <c r="A493" s="49" t="s">
        <v>773</v>
      </c>
      <c r="B493" s="47" t="s">
        <v>1000</v>
      </c>
      <c r="C493" s="47"/>
      <c r="D493" s="39">
        <f t="shared" si="216"/>
        <v>3951</v>
      </c>
      <c r="E493" s="73">
        <f t="shared" si="242"/>
        <v>2925</v>
      </c>
      <c r="F493" s="64">
        <f>ф.1!D298</f>
        <v>0</v>
      </c>
      <c r="G493" s="64">
        <f>ф.1!E298</f>
        <v>0</v>
      </c>
      <c r="H493" s="64">
        <f>ф.1!G298</f>
        <v>0</v>
      </c>
    </row>
    <row r="494" spans="1:8" ht="18.75" hidden="1">
      <c r="A494" s="49" t="s">
        <v>967</v>
      </c>
      <c r="B494" s="47" t="s">
        <v>1001</v>
      </c>
      <c r="C494" s="47"/>
      <c r="D494" s="39">
        <f t="shared" si="216"/>
        <v>3952</v>
      </c>
      <c r="E494" s="73">
        <f t="shared" si="242"/>
        <v>2935</v>
      </c>
      <c r="F494" s="64">
        <f>ф.1!D303</f>
        <v>0</v>
      </c>
      <c r="G494" s="64">
        <f>ф.1!E303</f>
        <v>0</v>
      </c>
      <c r="H494" s="64">
        <f>ф.1!G303</f>
        <v>0</v>
      </c>
    </row>
    <row r="495" spans="1:8" ht="20.25">
      <c r="A495" s="40" t="s">
        <v>925</v>
      </c>
      <c r="B495" s="47" t="s">
        <v>108</v>
      </c>
      <c r="C495" s="47" t="s">
        <v>109</v>
      </c>
      <c r="D495" s="70">
        <f>D332+1000</f>
        <v>3100</v>
      </c>
      <c r="E495" s="56"/>
      <c r="F495" s="43">
        <v>1.04</v>
      </c>
      <c r="G495" s="45">
        <v>1.04</v>
      </c>
      <c r="H495" s="46"/>
    </row>
    <row r="496" spans="1:8" ht="18.75">
      <c r="A496" s="35" t="s">
        <v>926</v>
      </c>
      <c r="B496" s="47" t="s">
        <v>110</v>
      </c>
      <c r="C496" s="39"/>
      <c r="D496" s="70">
        <f t="shared" ref="D496:D503" si="250">D333+1000</f>
        <v>3200</v>
      </c>
      <c r="E496" s="56"/>
      <c r="F496" s="43"/>
      <c r="G496" s="45">
        <v>0.96</v>
      </c>
      <c r="H496" s="46"/>
    </row>
    <row r="497" spans="1:8" ht="18.75" hidden="1">
      <c r="A497" s="40" t="s">
        <v>927</v>
      </c>
      <c r="B497" s="47" t="s">
        <v>774</v>
      </c>
      <c r="C497" s="39"/>
      <c r="D497" s="70">
        <f t="shared" si="250"/>
        <v>3300</v>
      </c>
      <c r="E497" s="56"/>
      <c r="F497" s="43"/>
      <c r="G497" s="45"/>
      <c r="H497" s="46"/>
    </row>
    <row r="498" spans="1:8" ht="18.75" hidden="1">
      <c r="A498" s="35" t="s">
        <v>928</v>
      </c>
      <c r="B498" s="47" t="s">
        <v>775</v>
      </c>
      <c r="C498" s="39"/>
      <c r="D498" s="70">
        <f t="shared" si="250"/>
        <v>3400</v>
      </c>
      <c r="E498" s="56"/>
      <c r="F498" s="43"/>
      <c r="G498" s="45"/>
      <c r="H498" s="46"/>
    </row>
    <row r="499" spans="1:8" ht="18.75" hidden="1">
      <c r="A499" s="40" t="s">
        <v>929</v>
      </c>
      <c r="B499" s="47" t="s">
        <v>776</v>
      </c>
      <c r="C499" s="39"/>
      <c r="D499" s="70">
        <f t="shared" si="250"/>
        <v>3500</v>
      </c>
      <c r="E499" s="56"/>
      <c r="F499" s="43"/>
      <c r="G499" s="45"/>
      <c r="H499" s="46"/>
    </row>
    <row r="500" spans="1:8" ht="18.75" hidden="1">
      <c r="A500" s="35" t="s">
        <v>930</v>
      </c>
      <c r="B500" s="47" t="s">
        <v>777</v>
      </c>
      <c r="C500" s="39"/>
      <c r="D500" s="70">
        <f t="shared" si="250"/>
        <v>3600</v>
      </c>
      <c r="E500" s="56"/>
      <c r="F500" s="43"/>
      <c r="G500" s="45"/>
      <c r="H500" s="46"/>
    </row>
    <row r="501" spans="1:8" ht="18.75" hidden="1">
      <c r="A501" s="40" t="s">
        <v>931</v>
      </c>
      <c r="B501" s="47" t="s">
        <v>778</v>
      </c>
      <c r="C501" s="39"/>
      <c r="D501" s="70">
        <f t="shared" si="250"/>
        <v>3700</v>
      </c>
      <c r="E501" s="56"/>
      <c r="F501" s="43"/>
      <c r="G501" s="45"/>
      <c r="H501" s="46"/>
    </row>
    <row r="502" spans="1:8" ht="18.75" hidden="1">
      <c r="A502" s="35" t="s">
        <v>932</v>
      </c>
      <c r="B502" s="47" t="s">
        <v>779</v>
      </c>
      <c r="C502" s="39"/>
      <c r="D502" s="70">
        <f t="shared" si="250"/>
        <v>3800</v>
      </c>
      <c r="E502" s="56"/>
      <c r="F502" s="43"/>
      <c r="G502" s="45"/>
      <c r="H502" s="46"/>
    </row>
    <row r="503" spans="1:8" ht="18.75" hidden="1">
      <c r="A503" s="40" t="s">
        <v>933</v>
      </c>
      <c r="B503" s="47" t="s">
        <v>780</v>
      </c>
      <c r="C503" s="39"/>
      <c r="D503" s="70">
        <f t="shared" si="250"/>
        <v>3900</v>
      </c>
      <c r="E503" s="56"/>
      <c r="F503" s="43"/>
      <c r="G503" s="45"/>
      <c r="H503" s="46"/>
    </row>
    <row r="504" spans="1:8" ht="18.75">
      <c r="A504" s="26" t="s">
        <v>907</v>
      </c>
      <c r="B504" s="9"/>
      <c r="C504" s="10"/>
      <c r="D504" s="10"/>
      <c r="E504" s="10"/>
      <c r="F504" s="10"/>
      <c r="G504" s="10"/>
      <c r="H504" s="10"/>
    </row>
    <row r="505" spans="1:8" ht="20.25">
      <c r="A505" s="69" t="s">
        <v>236</v>
      </c>
      <c r="B505" s="70" t="s">
        <v>92</v>
      </c>
      <c r="C505" s="112" t="s">
        <v>981</v>
      </c>
      <c r="D505" s="39">
        <v>3051</v>
      </c>
      <c r="E505" s="39"/>
      <c r="F505" s="44" t="e">
        <f t="shared" ref="F505:F513" si="251">F14/SUM($F$14:$F$22,$F$342:$F$350)</f>
        <v>#DIV/0!</v>
      </c>
      <c r="G505" s="44">
        <f t="shared" ref="G505:G513" si="252">G14/SUM($G$14:$G$22,$G$342:$G$350)</f>
        <v>7.0729116812105391E-2</v>
      </c>
      <c r="H505" s="44" t="e">
        <f t="shared" ref="H505:H513" si="253">H14/SUM($H$14:$H$22,$H$342:$H$350)</f>
        <v>#DIV/0!</v>
      </c>
    </row>
    <row r="506" spans="1:8" ht="20.25">
      <c r="A506" s="69" t="s">
        <v>237</v>
      </c>
      <c r="B506" s="70" t="s">
        <v>93</v>
      </c>
      <c r="C506" s="70"/>
      <c r="D506" s="39">
        <v>3052</v>
      </c>
      <c r="E506" s="39"/>
      <c r="F506" s="44" t="e">
        <f t="shared" si="251"/>
        <v>#DIV/0!</v>
      </c>
      <c r="G506" s="44">
        <f t="shared" si="252"/>
        <v>6.3209792364630521E-2</v>
      </c>
      <c r="H506" s="44" t="e">
        <f t="shared" si="253"/>
        <v>#DIV/0!</v>
      </c>
    </row>
    <row r="507" spans="1:8" ht="20.25">
      <c r="A507" s="69" t="s">
        <v>253</v>
      </c>
      <c r="B507" s="70" t="s">
        <v>254</v>
      </c>
      <c r="C507" s="70"/>
      <c r="D507" s="39">
        <v>3053</v>
      </c>
      <c r="E507" s="39"/>
      <c r="F507" s="44" t="e">
        <f t="shared" si="251"/>
        <v>#DIV/0!</v>
      </c>
      <c r="G507" s="44">
        <f t="shared" si="252"/>
        <v>0.15580651294524903</v>
      </c>
      <c r="H507" s="44" t="e">
        <f t="shared" si="253"/>
        <v>#DIV/0!</v>
      </c>
    </row>
    <row r="508" spans="1:8" ht="20.25">
      <c r="A508" s="69" t="s">
        <v>255</v>
      </c>
      <c r="B508" s="70" t="s">
        <v>256</v>
      </c>
      <c r="C508" s="70"/>
      <c r="D508" s="39">
        <v>3054</v>
      </c>
      <c r="E508" s="39"/>
      <c r="F508" s="44" t="e">
        <f t="shared" si="251"/>
        <v>#DIV/0!</v>
      </c>
      <c r="G508" s="44">
        <f t="shared" si="252"/>
        <v>0.14742176794928111</v>
      </c>
      <c r="H508" s="44" t="e">
        <f t="shared" si="253"/>
        <v>#DIV/0!</v>
      </c>
    </row>
    <row r="509" spans="1:8" ht="20.25">
      <c r="A509" s="69" t="s">
        <v>257</v>
      </c>
      <c r="B509" s="70" t="s">
        <v>258</v>
      </c>
      <c r="C509" s="70"/>
      <c r="D509" s="39">
        <v>3055</v>
      </c>
      <c r="E509" s="39"/>
      <c r="F509" s="44" t="e">
        <f t="shared" si="251"/>
        <v>#DIV/0!</v>
      </c>
      <c r="G509" s="44">
        <f t="shared" si="252"/>
        <v>5.6435909707789438E-3</v>
      </c>
      <c r="H509" s="44" t="e">
        <f t="shared" si="253"/>
        <v>#DIV/0!</v>
      </c>
    </row>
    <row r="510" spans="1:8" ht="20.25">
      <c r="A510" s="69" t="s">
        <v>259</v>
      </c>
      <c r="B510" s="70" t="s">
        <v>260</v>
      </c>
      <c r="C510" s="70"/>
      <c r="D510" s="39">
        <v>3056</v>
      </c>
      <c r="E510" s="39"/>
      <c r="F510" s="44" t="e">
        <f t="shared" si="251"/>
        <v>#DIV/0!</v>
      </c>
      <c r="G510" s="44">
        <f t="shared" si="252"/>
        <v>4.0312207019085146E-2</v>
      </c>
      <c r="H510" s="44" t="e">
        <f t="shared" si="253"/>
        <v>#DIV/0!</v>
      </c>
    </row>
    <row r="511" spans="1:8" ht="20.25">
      <c r="A511" s="69" t="s">
        <v>261</v>
      </c>
      <c r="B511" s="70" t="s">
        <v>262</v>
      </c>
      <c r="C511" s="70"/>
      <c r="D511" s="39">
        <v>3057</v>
      </c>
      <c r="E511" s="39"/>
      <c r="F511" s="44" t="e">
        <f t="shared" si="251"/>
        <v>#DIV/0!</v>
      </c>
      <c r="G511" s="44">
        <f t="shared" si="252"/>
        <v>0.10710497157880244</v>
      </c>
      <c r="H511" s="44" t="e">
        <f t="shared" si="253"/>
        <v>#DIV/0!</v>
      </c>
    </row>
    <row r="512" spans="1:8" ht="20.25">
      <c r="A512" s="69" t="s">
        <v>263</v>
      </c>
      <c r="B512" s="70" t="s">
        <v>264</v>
      </c>
      <c r="C512" s="70"/>
      <c r="D512" s="39">
        <v>3058</v>
      </c>
      <c r="E512" s="39"/>
      <c r="F512" s="44" t="e">
        <f t="shared" si="251"/>
        <v>#DIV/0!</v>
      </c>
      <c r="G512" s="44">
        <f t="shared" si="252"/>
        <v>0.21453578710654506</v>
      </c>
      <c r="H512" s="44" t="e">
        <f t="shared" si="253"/>
        <v>#DIV/0!</v>
      </c>
    </row>
    <row r="513" spans="1:8" ht="20.25">
      <c r="A513" s="69" t="s">
        <v>265</v>
      </c>
      <c r="B513" s="70" t="s">
        <v>266</v>
      </c>
      <c r="C513" s="70"/>
      <c r="D513" s="39">
        <v>3059</v>
      </c>
      <c r="E513" s="39"/>
      <c r="F513" s="44" t="e">
        <f t="shared" si="251"/>
        <v>#DIV/0!</v>
      </c>
      <c r="G513" s="44">
        <f t="shared" si="252"/>
        <v>0.10170592747513554</v>
      </c>
      <c r="H513" s="44" t="e">
        <f t="shared" si="253"/>
        <v>#DIV/0!</v>
      </c>
    </row>
    <row r="514" spans="1:8" ht="20.25">
      <c r="A514" s="69" t="s">
        <v>543</v>
      </c>
      <c r="B514" s="70" t="s">
        <v>895</v>
      </c>
      <c r="C514" s="70"/>
      <c r="D514" s="39">
        <v>3061</v>
      </c>
      <c r="E514" s="39"/>
      <c r="F514" s="44" t="e">
        <f>F342/SUM($F$14:$F$22,$F$342:$F$350)</f>
        <v>#DIV/0!</v>
      </c>
      <c r="G514" s="44">
        <f>G342/SUM($G$14:$G$22,$G$342:$G$350)</f>
        <v>7.167714568568187E-2</v>
      </c>
      <c r="H514" s="44" t="e">
        <f>H342/SUM($H$14:$H$22,$H$342:$H$350)</f>
        <v>#DIV/0!</v>
      </c>
    </row>
    <row r="515" spans="1:8" ht="20.25">
      <c r="A515" s="69" t="s">
        <v>544</v>
      </c>
      <c r="B515" s="70" t="s">
        <v>896</v>
      </c>
      <c r="C515" s="70"/>
      <c r="D515" s="39">
        <v>3062</v>
      </c>
      <c r="E515" s="39"/>
      <c r="F515" s="44" t="e">
        <f t="shared" ref="F515:F522" si="254">F343/SUM($F$14:$F$22,$F$342:$F$350)</f>
        <v>#DIV/0!</v>
      </c>
      <c r="G515" s="44">
        <f t="shared" ref="G515:G522" si="255">G343/SUM($G$14:$G$22,$G$342:$G$350)</f>
        <v>2.1853180092704896E-2</v>
      </c>
      <c r="H515" s="44" t="e">
        <f t="shared" ref="H515:H522" si="256">H343/SUM($H$14:$H$22,$H$342:$H$350)</f>
        <v>#DIV/0!</v>
      </c>
    </row>
    <row r="516" spans="1:8" ht="20.25" hidden="1">
      <c r="A516" s="69" t="s">
        <v>545</v>
      </c>
      <c r="B516" s="70" t="s">
        <v>897</v>
      </c>
      <c r="C516" s="70"/>
      <c r="D516" s="39">
        <v>3063</v>
      </c>
      <c r="E516" s="39"/>
      <c r="F516" s="44" t="e">
        <f t="shared" si="254"/>
        <v>#DIV/0!</v>
      </c>
      <c r="G516" s="44">
        <f t="shared" si="255"/>
        <v>0</v>
      </c>
      <c r="H516" s="44" t="e">
        <f t="shared" si="256"/>
        <v>#DIV/0!</v>
      </c>
    </row>
    <row r="517" spans="1:8" ht="20.25" hidden="1">
      <c r="A517" s="69" t="s">
        <v>546</v>
      </c>
      <c r="B517" s="70" t="s">
        <v>898</v>
      </c>
      <c r="C517" s="70"/>
      <c r="D517" s="39">
        <v>3064</v>
      </c>
      <c r="E517" s="39"/>
      <c r="F517" s="44" t="e">
        <f t="shared" si="254"/>
        <v>#DIV/0!</v>
      </c>
      <c r="G517" s="44">
        <f t="shared" si="255"/>
        <v>0</v>
      </c>
      <c r="H517" s="44" t="e">
        <f t="shared" si="256"/>
        <v>#DIV/0!</v>
      </c>
    </row>
    <row r="518" spans="1:8" ht="20.25" hidden="1">
      <c r="A518" s="69" t="s">
        <v>547</v>
      </c>
      <c r="B518" s="70" t="s">
        <v>899</v>
      </c>
      <c r="C518" s="70"/>
      <c r="D518" s="39">
        <v>3065</v>
      </c>
      <c r="E518" s="39"/>
      <c r="F518" s="44" t="e">
        <f t="shared" si="254"/>
        <v>#DIV/0!</v>
      </c>
      <c r="G518" s="44">
        <f t="shared" si="255"/>
        <v>0</v>
      </c>
      <c r="H518" s="44" t="e">
        <f t="shared" si="256"/>
        <v>#DIV/0!</v>
      </c>
    </row>
    <row r="519" spans="1:8" ht="20.25" hidden="1">
      <c r="A519" s="69" t="s">
        <v>548</v>
      </c>
      <c r="B519" s="70" t="s">
        <v>900</v>
      </c>
      <c r="C519" s="70"/>
      <c r="D519" s="39">
        <v>3066</v>
      </c>
      <c r="E519" s="39"/>
      <c r="F519" s="44" t="e">
        <f t="shared" si="254"/>
        <v>#DIV/0!</v>
      </c>
      <c r="G519" s="44">
        <f t="shared" si="255"/>
        <v>0</v>
      </c>
      <c r="H519" s="44" t="e">
        <f t="shared" si="256"/>
        <v>#DIV/0!</v>
      </c>
    </row>
    <row r="520" spans="1:8" ht="20.25" hidden="1">
      <c r="A520" s="69" t="s">
        <v>549</v>
      </c>
      <c r="B520" s="70" t="s">
        <v>901</v>
      </c>
      <c r="C520" s="70"/>
      <c r="D520" s="39">
        <v>3067</v>
      </c>
      <c r="E520" s="39"/>
      <c r="F520" s="44" t="e">
        <f t="shared" si="254"/>
        <v>#DIV/0!</v>
      </c>
      <c r="G520" s="44">
        <f t="shared" si="255"/>
        <v>0</v>
      </c>
      <c r="H520" s="44" t="e">
        <f t="shared" si="256"/>
        <v>#DIV/0!</v>
      </c>
    </row>
    <row r="521" spans="1:8" ht="20.25" hidden="1">
      <c r="A521" s="69" t="s">
        <v>550</v>
      </c>
      <c r="B521" s="70" t="s">
        <v>902</v>
      </c>
      <c r="C521" s="70"/>
      <c r="D521" s="39">
        <v>3068</v>
      </c>
      <c r="E521" s="39"/>
      <c r="F521" s="44" t="e">
        <f t="shared" si="254"/>
        <v>#DIV/0!</v>
      </c>
      <c r="G521" s="44">
        <f t="shared" si="255"/>
        <v>0</v>
      </c>
      <c r="H521" s="44" t="e">
        <f t="shared" si="256"/>
        <v>#DIV/0!</v>
      </c>
    </row>
    <row r="522" spans="1:8" ht="20.25" hidden="1">
      <c r="A522" s="69" t="s">
        <v>551</v>
      </c>
      <c r="B522" s="70" t="s">
        <v>903</v>
      </c>
      <c r="C522" s="70"/>
      <c r="D522" s="39">
        <v>3069</v>
      </c>
      <c r="E522" s="39"/>
      <c r="F522" s="44" t="e">
        <f t="shared" si="254"/>
        <v>#DIV/0!</v>
      </c>
      <c r="G522" s="44">
        <f t="shared" si="255"/>
        <v>0</v>
      </c>
      <c r="H522" s="44" t="e">
        <f t="shared" si="256"/>
        <v>#DIV/0!</v>
      </c>
    </row>
    <row r="523" spans="1:8" ht="40.5">
      <c r="A523" s="26" t="s">
        <v>111</v>
      </c>
      <c r="B523" s="9" t="s">
        <v>112</v>
      </c>
      <c r="C523" s="10" t="s">
        <v>113</v>
      </c>
      <c r="D523" s="10">
        <v>3050</v>
      </c>
      <c r="E523" s="10"/>
      <c r="F523" s="44" t="e">
        <f>SUM(F505*F332,F333*F506,F507*F334,F335*F508,F336*F509,F337*F510,F338*F511,F339*F512,F340*F513,F514*F495,F515*F496,F516*F497,F517*F498,F518*F499,F519*F500,F520*F501,F521*F502,F522*F503)</f>
        <v>#DIV/0!</v>
      </c>
      <c r="G523" s="44">
        <f t="shared" ref="G523:H523" si="257">SUM(G505*G332,G333*G506,G507*G334,G335*G508,G336*G509,G337*G510,G338*G511,G339*G512,G340*G513,G514*G495,G515*G496,G516*G497,G517*G498,G518*G499,G519*G500,G520*G501,G521*G502,G522*G503)</f>
        <v>1.0361519989903425</v>
      </c>
      <c r="H523" s="44" t="e">
        <f t="shared" si="257"/>
        <v>#DIV/0!</v>
      </c>
    </row>
    <row r="524" spans="1:8" ht="48">
      <c r="A524" s="80" t="s">
        <v>908</v>
      </c>
      <c r="B524" s="9"/>
      <c r="C524" s="10"/>
      <c r="D524" s="10"/>
      <c r="E524" s="10"/>
      <c r="F524" s="10"/>
      <c r="G524" s="10"/>
      <c r="H524" s="10"/>
    </row>
    <row r="525" spans="1:8" ht="31.5">
      <c r="A525" s="69" t="s">
        <v>114</v>
      </c>
      <c r="B525" s="68" t="s">
        <v>810</v>
      </c>
      <c r="C525" s="68" t="s">
        <v>819</v>
      </c>
      <c r="D525" s="70">
        <v>4100</v>
      </c>
      <c r="E525" s="56"/>
      <c r="F525" s="42" t="e">
        <f>F527/F526</f>
        <v>#DIV/0!</v>
      </c>
      <c r="G525" s="42">
        <f t="shared" ref="G525:H525" si="258">G527/G526</f>
        <v>1</v>
      </c>
      <c r="H525" s="42" t="e">
        <f t="shared" si="258"/>
        <v>#DIV/0!</v>
      </c>
    </row>
    <row r="526" spans="1:8" ht="18.75">
      <c r="A526" s="69" t="s">
        <v>54</v>
      </c>
      <c r="B526" s="68" t="s">
        <v>781</v>
      </c>
      <c r="C526" s="68"/>
      <c r="D526" s="70">
        <v>4110</v>
      </c>
      <c r="E526" s="72" t="s">
        <v>783</v>
      </c>
      <c r="F526" s="81">
        <f>ф.1!D364</f>
        <v>0</v>
      </c>
      <c r="G526" s="81">
        <f>ф.1!E364</f>
        <v>1078.81</v>
      </c>
      <c r="H526" s="81">
        <f>ф.1!G364</f>
        <v>0</v>
      </c>
    </row>
    <row r="527" spans="1:8" ht="31.5">
      <c r="A527" s="69" t="s">
        <v>115</v>
      </c>
      <c r="B527" s="68" t="s">
        <v>782</v>
      </c>
      <c r="C527" s="68"/>
      <c r="D527" s="70">
        <v>4120</v>
      </c>
      <c r="E527" s="72" t="s">
        <v>784</v>
      </c>
      <c r="F527" s="81">
        <f>ф.1!D384</f>
        <v>0</v>
      </c>
      <c r="G527" s="81">
        <f>ф.1!E384</f>
        <v>1078.81</v>
      </c>
      <c r="H527" s="81">
        <f>ф.1!G384</f>
        <v>0</v>
      </c>
    </row>
    <row r="528" spans="1:8" ht="31.5">
      <c r="A528" s="69" t="s">
        <v>787</v>
      </c>
      <c r="B528" s="68" t="s">
        <v>811</v>
      </c>
      <c r="C528" s="68" t="s">
        <v>820</v>
      </c>
      <c r="D528" s="70">
        <f>D525+100</f>
        <v>4200</v>
      </c>
      <c r="E528" s="73"/>
      <c r="F528" s="42" t="e">
        <f>F530/F529</f>
        <v>#DIV/0!</v>
      </c>
      <c r="G528" s="42">
        <f t="shared" ref="G528:H528" si="259">G530/G529</f>
        <v>1</v>
      </c>
      <c r="H528" s="42" t="e">
        <f t="shared" si="259"/>
        <v>#DIV/0!</v>
      </c>
    </row>
    <row r="529" spans="1:8" ht="18.75">
      <c r="A529" s="69" t="s">
        <v>235</v>
      </c>
      <c r="B529" s="68" t="s">
        <v>785</v>
      </c>
      <c r="C529" s="68"/>
      <c r="D529" s="70">
        <f t="shared" ref="D529:D536" si="260">D526+100</f>
        <v>4210</v>
      </c>
      <c r="E529" s="73">
        <f>ф.1!B365</f>
        <v>5512</v>
      </c>
      <c r="F529" s="81">
        <f>ф.1!D365</f>
        <v>0</v>
      </c>
      <c r="G529" s="81">
        <f>ф.1!E365</f>
        <v>964.12</v>
      </c>
      <c r="H529" s="81">
        <f>ф.1!G365</f>
        <v>0</v>
      </c>
    </row>
    <row r="530" spans="1:8" ht="31.5">
      <c r="A530" s="69" t="s">
        <v>788</v>
      </c>
      <c r="B530" s="68" t="s">
        <v>786</v>
      </c>
      <c r="C530" s="68"/>
      <c r="D530" s="70">
        <f t="shared" si="260"/>
        <v>4220</v>
      </c>
      <c r="E530" s="73">
        <f>ф.1!B385</f>
        <v>5612</v>
      </c>
      <c r="F530" s="81">
        <f>ф.1!D385</f>
        <v>0</v>
      </c>
      <c r="G530" s="81">
        <f>ф.1!E385</f>
        <v>964.12</v>
      </c>
      <c r="H530" s="81">
        <f>ф.1!G385</f>
        <v>0</v>
      </c>
    </row>
    <row r="531" spans="1:8" ht="31.5">
      <c r="A531" s="69" t="s">
        <v>789</v>
      </c>
      <c r="B531" s="68" t="s">
        <v>812</v>
      </c>
      <c r="C531" s="68" t="s">
        <v>821</v>
      </c>
      <c r="D531" s="70">
        <f>D528+100</f>
        <v>4300</v>
      </c>
      <c r="E531" s="73"/>
      <c r="F531" s="42" t="e">
        <f>F533/F532</f>
        <v>#DIV/0!</v>
      </c>
      <c r="G531" s="42">
        <f t="shared" ref="G531:H531" si="261">G533/G532</f>
        <v>1</v>
      </c>
      <c r="H531" s="42" t="e">
        <f t="shared" si="261"/>
        <v>#DIV/0!</v>
      </c>
    </row>
    <row r="532" spans="1:8" ht="18.75">
      <c r="A532" s="69" t="s">
        <v>239</v>
      </c>
      <c r="B532" s="68" t="s">
        <v>791</v>
      </c>
      <c r="C532" s="68"/>
      <c r="D532" s="70">
        <f t="shared" si="260"/>
        <v>4310</v>
      </c>
      <c r="E532" s="73">
        <f>E529+1</f>
        <v>5513</v>
      </c>
      <c r="F532" s="81">
        <f>ф.1!D366</f>
        <v>0</v>
      </c>
      <c r="G532" s="81">
        <f>ф.1!E366</f>
        <v>2376.4699999999998</v>
      </c>
      <c r="H532" s="81">
        <f>ф.1!G366</f>
        <v>0</v>
      </c>
    </row>
    <row r="533" spans="1:8" ht="31.5">
      <c r="A533" s="69" t="s">
        <v>790</v>
      </c>
      <c r="B533" s="68" t="s">
        <v>792</v>
      </c>
      <c r="C533" s="68"/>
      <c r="D533" s="70">
        <f t="shared" si="260"/>
        <v>4320</v>
      </c>
      <c r="E533" s="65">
        <f>E530+1</f>
        <v>5613</v>
      </c>
      <c r="F533" s="81">
        <f>ф.1!D386</f>
        <v>0</v>
      </c>
      <c r="G533" s="81">
        <f>ф.1!E386</f>
        <v>2376.4699999999998</v>
      </c>
      <c r="H533" s="81">
        <f>ф.1!G386</f>
        <v>0</v>
      </c>
    </row>
    <row r="534" spans="1:8" ht="31.5">
      <c r="A534" s="69" t="s">
        <v>879</v>
      </c>
      <c r="B534" s="68" t="s">
        <v>813</v>
      </c>
      <c r="C534" s="68" t="s">
        <v>822</v>
      </c>
      <c r="D534" s="70">
        <f>D531+100</f>
        <v>4400</v>
      </c>
      <c r="E534" s="73"/>
      <c r="F534" s="42" t="e">
        <f>F536/F535</f>
        <v>#DIV/0!</v>
      </c>
      <c r="G534" s="42">
        <f t="shared" ref="G534:H534" si="262">G536/G535</f>
        <v>1</v>
      </c>
      <c r="H534" s="42" t="e">
        <f t="shared" si="262"/>
        <v>#DIV/0!</v>
      </c>
    </row>
    <row r="535" spans="1:8" ht="18.75">
      <c r="A535" s="69" t="s">
        <v>241</v>
      </c>
      <c r="B535" s="68" t="s">
        <v>793</v>
      </c>
      <c r="C535" s="68"/>
      <c r="D535" s="70">
        <f t="shared" si="260"/>
        <v>4410</v>
      </c>
      <c r="E535" s="73">
        <f>E532+1</f>
        <v>5514</v>
      </c>
      <c r="F535" s="81">
        <f>ф.1!D367</f>
        <v>0</v>
      </c>
      <c r="G535" s="81">
        <f>ф.1!E367</f>
        <v>2248.58</v>
      </c>
      <c r="H535" s="81">
        <f>ф.1!G367</f>
        <v>0</v>
      </c>
    </row>
    <row r="536" spans="1:8" ht="31.5">
      <c r="A536" s="69" t="s">
        <v>795</v>
      </c>
      <c r="B536" s="68" t="s">
        <v>794</v>
      </c>
      <c r="C536" s="68"/>
      <c r="D536" s="70">
        <f t="shared" si="260"/>
        <v>4420</v>
      </c>
      <c r="E536" s="65">
        <f>E533+1</f>
        <v>5614</v>
      </c>
      <c r="F536" s="81">
        <f>ф.1!D387</f>
        <v>0</v>
      </c>
      <c r="G536" s="81">
        <f>ф.1!E387</f>
        <v>2248.58</v>
      </c>
      <c r="H536" s="81">
        <f>ф.1!G387</f>
        <v>0</v>
      </c>
    </row>
    <row r="537" spans="1:8" ht="31.5">
      <c r="A537" s="69" t="s">
        <v>796</v>
      </c>
      <c r="B537" s="68" t="s">
        <v>814</v>
      </c>
      <c r="C537" s="68" t="s">
        <v>823</v>
      </c>
      <c r="D537" s="70">
        <f>D534+100</f>
        <v>4500</v>
      </c>
      <c r="E537" s="73"/>
      <c r="F537" s="42" t="e">
        <f>F539/F538</f>
        <v>#DIV/0!</v>
      </c>
      <c r="G537" s="42">
        <f t="shared" ref="G537:H537" si="263">G539/G538</f>
        <v>1</v>
      </c>
      <c r="H537" s="42" t="e">
        <f t="shared" si="263"/>
        <v>#DIV/0!</v>
      </c>
    </row>
    <row r="538" spans="1:8" ht="18.75">
      <c r="A538" s="69" t="s">
        <v>243</v>
      </c>
      <c r="B538" s="68" t="s">
        <v>798</v>
      </c>
      <c r="C538" s="68"/>
      <c r="D538" s="70">
        <f>D535+100</f>
        <v>4510</v>
      </c>
      <c r="E538" s="73">
        <f>E535+1</f>
        <v>5515</v>
      </c>
      <c r="F538" s="64">
        <f>ф.1!D368</f>
        <v>0</v>
      </c>
      <c r="G538" s="64">
        <f>ф.1!E368</f>
        <v>86.08</v>
      </c>
      <c r="H538" s="64">
        <f>ф.1!G368</f>
        <v>0</v>
      </c>
    </row>
    <row r="539" spans="1:8" ht="31.5">
      <c r="A539" s="69" t="s">
        <v>797</v>
      </c>
      <c r="B539" s="68" t="s">
        <v>799</v>
      </c>
      <c r="C539" s="68"/>
      <c r="D539" s="70">
        <f t="shared" ref="D539" si="264">D536+100</f>
        <v>4520</v>
      </c>
      <c r="E539" s="65">
        <f>E536+1</f>
        <v>5615</v>
      </c>
      <c r="F539" s="64">
        <f>ф.1!D388</f>
        <v>0</v>
      </c>
      <c r="G539" s="64">
        <f>ф.1!E388</f>
        <v>86.08</v>
      </c>
      <c r="H539" s="64">
        <f>ф.1!G388</f>
        <v>0</v>
      </c>
    </row>
    <row r="540" spans="1:8" ht="31.5">
      <c r="A540" s="69" t="s">
        <v>800</v>
      </c>
      <c r="B540" s="68" t="s">
        <v>815</v>
      </c>
      <c r="C540" s="68" t="s">
        <v>824</v>
      </c>
      <c r="D540" s="70">
        <f>D537+100</f>
        <v>4600</v>
      </c>
      <c r="E540" s="73"/>
      <c r="F540" s="42" t="e">
        <f>F542/F541</f>
        <v>#DIV/0!</v>
      </c>
      <c r="G540" s="42">
        <f t="shared" ref="G540:H540" si="265">G542/G541</f>
        <v>1</v>
      </c>
      <c r="H540" s="42" t="e">
        <f t="shared" si="265"/>
        <v>#DIV/0!</v>
      </c>
    </row>
    <row r="541" spans="1:8" ht="18.75">
      <c r="A541" s="69" t="s">
        <v>245</v>
      </c>
      <c r="B541" s="68" t="s">
        <v>802</v>
      </c>
      <c r="C541" s="68"/>
      <c r="D541" s="70">
        <f t="shared" ref="D541:D550" si="266">D538+100</f>
        <v>4610</v>
      </c>
      <c r="E541" s="73">
        <f>E538+1</f>
        <v>5516</v>
      </c>
      <c r="F541" s="81">
        <f>ф.1!D369</f>
        <v>0</v>
      </c>
      <c r="G541" s="81">
        <f>ф.1!E369</f>
        <v>614.87</v>
      </c>
      <c r="H541" s="81">
        <f>ф.1!G369</f>
        <v>0</v>
      </c>
    </row>
    <row r="542" spans="1:8" ht="31.5">
      <c r="A542" s="69" t="s">
        <v>801</v>
      </c>
      <c r="B542" s="68" t="s">
        <v>803</v>
      </c>
      <c r="C542" s="68"/>
      <c r="D542" s="70">
        <f t="shared" si="266"/>
        <v>4620</v>
      </c>
      <c r="E542" s="65">
        <f>E539+1</f>
        <v>5616</v>
      </c>
      <c r="F542" s="81">
        <f>ф.1!D389</f>
        <v>0</v>
      </c>
      <c r="G542" s="81">
        <f>ф.1!E389</f>
        <v>614.87</v>
      </c>
      <c r="H542" s="81">
        <f>ф.1!G389</f>
        <v>0</v>
      </c>
    </row>
    <row r="543" spans="1:8" ht="31.5">
      <c r="A543" s="69" t="s">
        <v>880</v>
      </c>
      <c r="B543" s="68" t="s">
        <v>816</v>
      </c>
      <c r="C543" s="68" t="s">
        <v>825</v>
      </c>
      <c r="D543" s="70">
        <f t="shared" si="266"/>
        <v>4700</v>
      </c>
      <c r="E543" s="73"/>
      <c r="F543" s="42" t="e">
        <f>F545/F544</f>
        <v>#DIV/0!</v>
      </c>
      <c r="G543" s="42">
        <f t="shared" ref="G543:H543" si="267">G545/G544</f>
        <v>1</v>
      </c>
      <c r="H543" s="42" t="e">
        <f t="shared" si="267"/>
        <v>#DIV/0!</v>
      </c>
    </row>
    <row r="544" spans="1:8" ht="18.75">
      <c r="A544" s="69" t="s">
        <v>247</v>
      </c>
      <c r="B544" s="68" t="s">
        <v>804</v>
      </c>
      <c r="C544" s="68"/>
      <c r="D544" s="70">
        <f t="shared" si="266"/>
        <v>4710</v>
      </c>
      <c r="E544" s="73">
        <f>E541+1</f>
        <v>5517</v>
      </c>
      <c r="F544" s="81">
        <f>ф.1!D370</f>
        <v>0</v>
      </c>
      <c r="G544" s="81">
        <f>ф.1!E370</f>
        <v>1633.64</v>
      </c>
      <c r="H544" s="81">
        <f>ф.1!G370</f>
        <v>0</v>
      </c>
    </row>
    <row r="545" spans="1:8" ht="31.5">
      <c r="A545" s="69" t="s">
        <v>881</v>
      </c>
      <c r="B545" s="68" t="s">
        <v>805</v>
      </c>
      <c r="C545" s="68"/>
      <c r="D545" s="70">
        <f t="shared" si="266"/>
        <v>4720</v>
      </c>
      <c r="E545" s="65">
        <f>E542+1</f>
        <v>5617</v>
      </c>
      <c r="F545" s="81">
        <f>ф.1!D390</f>
        <v>0</v>
      </c>
      <c r="G545" s="81">
        <f>ф.1!E390</f>
        <v>1633.64</v>
      </c>
      <c r="H545" s="81">
        <f>ф.1!G390</f>
        <v>0</v>
      </c>
    </row>
    <row r="546" spans="1:8" ht="31.5">
      <c r="A546" s="69" t="s">
        <v>882</v>
      </c>
      <c r="B546" s="68" t="s">
        <v>817</v>
      </c>
      <c r="C546" s="68" t="s">
        <v>826</v>
      </c>
      <c r="D546" s="70">
        <f t="shared" si="266"/>
        <v>4800</v>
      </c>
      <c r="E546" s="73"/>
      <c r="F546" s="42" t="e">
        <f>F548/F547</f>
        <v>#DIV/0!</v>
      </c>
      <c r="G546" s="42">
        <f t="shared" ref="G546:H546" si="268">G548/G547</f>
        <v>1</v>
      </c>
      <c r="H546" s="42" t="e">
        <f t="shared" si="268"/>
        <v>#DIV/0!</v>
      </c>
    </row>
    <row r="547" spans="1:8" ht="18.75">
      <c r="A547" s="69" t="s">
        <v>249</v>
      </c>
      <c r="B547" s="68" t="s">
        <v>806</v>
      </c>
      <c r="C547" s="68"/>
      <c r="D547" s="70">
        <f t="shared" si="266"/>
        <v>4810</v>
      </c>
      <c r="E547" s="73">
        <f>E544+1</f>
        <v>5518</v>
      </c>
      <c r="F547" s="81">
        <f>ф.1!D371</f>
        <v>0</v>
      </c>
      <c r="G547" s="81">
        <f>ф.1!E371</f>
        <v>3272.25</v>
      </c>
      <c r="H547" s="81">
        <f>ф.1!G371</f>
        <v>0</v>
      </c>
    </row>
    <row r="548" spans="1:8" ht="31.5">
      <c r="A548" s="69" t="s">
        <v>883</v>
      </c>
      <c r="B548" s="68" t="s">
        <v>807</v>
      </c>
      <c r="C548" s="68"/>
      <c r="D548" s="70">
        <f t="shared" si="266"/>
        <v>4820</v>
      </c>
      <c r="E548" s="65">
        <f>E545+1</f>
        <v>5618</v>
      </c>
      <c r="F548" s="81">
        <f>ф.1!D391</f>
        <v>0</v>
      </c>
      <c r="G548" s="81">
        <f>ф.1!E391</f>
        <v>3272.25</v>
      </c>
      <c r="H548" s="81">
        <f>ф.1!G391</f>
        <v>0</v>
      </c>
    </row>
    <row r="549" spans="1:8" ht="31.5">
      <c r="A549" s="69" t="s">
        <v>884</v>
      </c>
      <c r="B549" s="68" t="s">
        <v>818</v>
      </c>
      <c r="C549" s="108" t="s">
        <v>944</v>
      </c>
      <c r="D549" s="70">
        <f>D546+100</f>
        <v>4900</v>
      </c>
      <c r="E549" s="73"/>
      <c r="F549" s="42" t="e">
        <f>F551/F550</f>
        <v>#DIV/0!</v>
      </c>
      <c r="G549" s="42">
        <f t="shared" ref="G549:H549" si="269">G551/G550</f>
        <v>1</v>
      </c>
      <c r="H549" s="42" t="e">
        <f t="shared" si="269"/>
        <v>#DIV/0!</v>
      </c>
    </row>
    <row r="550" spans="1:8" ht="18.75">
      <c r="A550" s="69" t="s">
        <v>251</v>
      </c>
      <c r="B550" s="68" t="s">
        <v>808</v>
      </c>
      <c r="C550" s="68"/>
      <c r="D550" s="70">
        <f t="shared" si="266"/>
        <v>4910</v>
      </c>
      <c r="E550" s="73">
        <f>E547+1</f>
        <v>5519</v>
      </c>
      <c r="F550" s="81">
        <f>ф.1!D372</f>
        <v>0</v>
      </c>
      <c r="G550" s="81">
        <f>ф.1!E372</f>
        <v>1551.29</v>
      </c>
      <c r="H550" s="81">
        <f>ф.1!G372</f>
        <v>0</v>
      </c>
    </row>
    <row r="551" spans="1:8" ht="31.5">
      <c r="A551" s="69" t="s">
        <v>885</v>
      </c>
      <c r="B551" s="68" t="s">
        <v>809</v>
      </c>
      <c r="C551" s="68"/>
      <c r="D551" s="70">
        <f>D548+100</f>
        <v>4920</v>
      </c>
      <c r="E551" s="65">
        <f>E548+1</f>
        <v>5619</v>
      </c>
      <c r="F551" s="81">
        <f>ф.1!D392</f>
        <v>0</v>
      </c>
      <c r="G551" s="81">
        <f>ф.1!E392</f>
        <v>1551.29</v>
      </c>
      <c r="H551" s="81">
        <f>ф.1!G392</f>
        <v>0</v>
      </c>
    </row>
    <row r="552" spans="1:8" ht="47.25">
      <c r="A552" s="59" t="s">
        <v>909</v>
      </c>
      <c r="B552" s="60"/>
      <c r="C552" s="60"/>
      <c r="D552" s="61"/>
      <c r="E552" s="61"/>
      <c r="F552" s="61"/>
      <c r="G552" s="61"/>
      <c r="H552" s="61"/>
    </row>
    <row r="553" spans="1:8" ht="31.5">
      <c r="A553" s="69" t="s">
        <v>116</v>
      </c>
      <c r="B553" s="68" t="s">
        <v>829</v>
      </c>
      <c r="C553" s="68" t="s">
        <v>832</v>
      </c>
      <c r="D553" s="70">
        <f>D525+1000</f>
        <v>5100</v>
      </c>
      <c r="E553" s="56"/>
      <c r="F553" s="42" t="e">
        <f>F555/F554</f>
        <v>#DIV/0!</v>
      </c>
      <c r="G553" s="42">
        <f t="shared" ref="G553:H553" si="270">G555/G554</f>
        <v>1</v>
      </c>
      <c r="H553" s="42" t="e">
        <f t="shared" si="270"/>
        <v>#DIV/0!</v>
      </c>
    </row>
    <row r="554" spans="1:8" ht="18.75">
      <c r="A554" s="69" t="s">
        <v>886</v>
      </c>
      <c r="B554" s="68" t="s">
        <v>830</v>
      </c>
      <c r="C554" s="68"/>
      <c r="D554" s="70">
        <f t="shared" ref="D554:D579" si="271">D526+1000</f>
        <v>5110</v>
      </c>
      <c r="E554" s="73">
        <v>5521</v>
      </c>
      <c r="F554" s="81">
        <f>ф.1!D373</f>
        <v>0</v>
      </c>
      <c r="G554" s="81">
        <f>ф.1!E373</f>
        <v>1093.27</v>
      </c>
      <c r="H554" s="81">
        <f>ф.1!G373</f>
        <v>0</v>
      </c>
    </row>
    <row r="555" spans="1:8" ht="31.5">
      <c r="A555" s="69" t="s">
        <v>117</v>
      </c>
      <c r="B555" s="68" t="s">
        <v>831</v>
      </c>
      <c r="C555" s="68"/>
      <c r="D555" s="70">
        <f t="shared" si="271"/>
        <v>5120</v>
      </c>
      <c r="E555" s="73">
        <v>5621</v>
      </c>
      <c r="F555" s="81">
        <f>ф.1!D393</f>
        <v>0</v>
      </c>
      <c r="G555" s="81">
        <f>ф.1!E393</f>
        <v>1093.27</v>
      </c>
      <c r="H555" s="81">
        <f>ф.1!G393</f>
        <v>0</v>
      </c>
    </row>
    <row r="556" spans="1:8" ht="31.5">
      <c r="A556" s="69" t="s">
        <v>827</v>
      </c>
      <c r="B556" s="68" t="s">
        <v>833</v>
      </c>
      <c r="C556" s="68" t="s">
        <v>836</v>
      </c>
      <c r="D556" s="70">
        <f t="shared" si="271"/>
        <v>5200</v>
      </c>
      <c r="E556" s="73"/>
      <c r="F556" s="42" t="e">
        <f>F558/F557</f>
        <v>#DIV/0!</v>
      </c>
      <c r="G556" s="42">
        <f t="shared" ref="G556:H556" si="272">G558/G557</f>
        <v>1</v>
      </c>
      <c r="H556" s="42" t="e">
        <f t="shared" si="272"/>
        <v>#DIV/0!</v>
      </c>
    </row>
    <row r="557" spans="1:8" ht="18.75">
      <c r="A557" s="69" t="s">
        <v>887</v>
      </c>
      <c r="B557" s="68" t="s">
        <v>834</v>
      </c>
      <c r="C557" s="68"/>
      <c r="D557" s="70">
        <f t="shared" si="271"/>
        <v>5210</v>
      </c>
      <c r="E557" s="73">
        <f>E554+1</f>
        <v>5522</v>
      </c>
      <c r="F557" s="81">
        <f>ф.1!D374</f>
        <v>0</v>
      </c>
      <c r="G557" s="81">
        <f>ф.1!E374</f>
        <v>333.32</v>
      </c>
      <c r="H557" s="81">
        <f>ф.1!G374</f>
        <v>0</v>
      </c>
    </row>
    <row r="558" spans="1:8" ht="31.5">
      <c r="A558" s="69" t="s">
        <v>828</v>
      </c>
      <c r="B558" s="68" t="s">
        <v>835</v>
      </c>
      <c r="C558" s="68"/>
      <c r="D558" s="70">
        <f t="shared" si="271"/>
        <v>5220</v>
      </c>
      <c r="E558" s="73">
        <f>E555+1</f>
        <v>5622</v>
      </c>
      <c r="F558" s="81">
        <f>ф.1!D394</f>
        <v>0</v>
      </c>
      <c r="G558" s="81">
        <f>ф.1!E394</f>
        <v>333.32</v>
      </c>
      <c r="H558" s="81">
        <f>ф.1!G394</f>
        <v>0</v>
      </c>
    </row>
    <row r="559" spans="1:8" ht="31.5" hidden="1">
      <c r="A559" s="69" t="s">
        <v>837</v>
      </c>
      <c r="B559" s="68" t="s">
        <v>839</v>
      </c>
      <c r="C559" s="68" t="s">
        <v>842</v>
      </c>
      <c r="D559" s="70">
        <f t="shared" si="271"/>
        <v>5300</v>
      </c>
      <c r="E559" s="73"/>
      <c r="F559" s="42" t="e">
        <f>F561/F560</f>
        <v>#DIV/0!</v>
      </c>
      <c r="G559" s="42" t="e">
        <f t="shared" ref="G559:H559" si="273">G561/G560</f>
        <v>#DIV/0!</v>
      </c>
      <c r="H559" s="42" t="e">
        <f t="shared" si="273"/>
        <v>#DIV/0!</v>
      </c>
    </row>
    <row r="560" spans="1:8" ht="18.75" hidden="1">
      <c r="A560" s="69" t="s">
        <v>888</v>
      </c>
      <c r="B560" s="68" t="s">
        <v>840</v>
      </c>
      <c r="C560" s="68"/>
      <c r="D560" s="70">
        <f t="shared" si="271"/>
        <v>5310</v>
      </c>
      <c r="E560" s="73">
        <f>E557+1</f>
        <v>5523</v>
      </c>
      <c r="F560" s="81">
        <f>ф.1!D375</f>
        <v>0</v>
      </c>
      <c r="G560" s="81">
        <f>ф.1!E375</f>
        <v>0</v>
      </c>
      <c r="H560" s="81">
        <f>ф.1!G375</f>
        <v>0</v>
      </c>
    </row>
    <row r="561" spans="1:8" ht="31.5" hidden="1">
      <c r="A561" s="69" t="s">
        <v>838</v>
      </c>
      <c r="B561" s="68" t="s">
        <v>841</v>
      </c>
      <c r="C561" s="68"/>
      <c r="D561" s="70">
        <f t="shared" si="271"/>
        <v>5320</v>
      </c>
      <c r="E561" s="73">
        <f>E558+1</f>
        <v>5623</v>
      </c>
      <c r="F561" s="81">
        <f>ф.1!D395</f>
        <v>0</v>
      </c>
      <c r="G561" s="81">
        <f>ф.1!E395</f>
        <v>0</v>
      </c>
      <c r="H561" s="81">
        <f>ф.1!G395</f>
        <v>0</v>
      </c>
    </row>
    <row r="562" spans="1:8" ht="31.5" hidden="1">
      <c r="A562" s="69" t="s">
        <v>843</v>
      </c>
      <c r="B562" s="68" t="s">
        <v>845</v>
      </c>
      <c r="C562" s="68" t="s">
        <v>848</v>
      </c>
      <c r="D562" s="70">
        <f t="shared" si="271"/>
        <v>5400</v>
      </c>
      <c r="E562" s="73"/>
      <c r="F562" s="42" t="e">
        <f>F564/F563</f>
        <v>#DIV/0!</v>
      </c>
      <c r="G562" s="42" t="e">
        <f t="shared" ref="G562:H562" si="274">G564/G563</f>
        <v>#DIV/0!</v>
      </c>
      <c r="H562" s="42" t="e">
        <f t="shared" si="274"/>
        <v>#DIV/0!</v>
      </c>
    </row>
    <row r="563" spans="1:8" ht="18.75" hidden="1">
      <c r="A563" s="69" t="s">
        <v>889</v>
      </c>
      <c r="B563" s="68" t="s">
        <v>846</v>
      </c>
      <c r="C563" s="68"/>
      <c r="D563" s="70">
        <f t="shared" si="271"/>
        <v>5410</v>
      </c>
      <c r="E563" s="73">
        <f>E560+1</f>
        <v>5524</v>
      </c>
      <c r="F563" s="81">
        <f>ф.1!D376</f>
        <v>0</v>
      </c>
      <c r="G563" s="81">
        <f>ф.1!E376</f>
        <v>0</v>
      </c>
      <c r="H563" s="81">
        <f>ф.1!G376</f>
        <v>0</v>
      </c>
    </row>
    <row r="564" spans="1:8" ht="31.5" hidden="1">
      <c r="A564" s="69" t="s">
        <v>844</v>
      </c>
      <c r="B564" s="68" t="s">
        <v>847</v>
      </c>
      <c r="C564" s="68"/>
      <c r="D564" s="70">
        <f t="shared" si="271"/>
        <v>5420</v>
      </c>
      <c r="E564" s="73">
        <f>E561+1</f>
        <v>5624</v>
      </c>
      <c r="F564" s="81">
        <f>ф.1!D396</f>
        <v>0</v>
      </c>
      <c r="G564" s="81">
        <f>ф.1!E396</f>
        <v>0</v>
      </c>
      <c r="H564" s="81">
        <f>ф.1!G396</f>
        <v>0</v>
      </c>
    </row>
    <row r="565" spans="1:8" ht="31.5" hidden="1">
      <c r="A565" s="69" t="s">
        <v>849</v>
      </c>
      <c r="B565" s="68" t="s">
        <v>851</v>
      </c>
      <c r="C565" s="68" t="s">
        <v>854</v>
      </c>
      <c r="D565" s="70">
        <f t="shared" si="271"/>
        <v>5500</v>
      </c>
      <c r="E565" s="73"/>
      <c r="F565" s="42" t="e">
        <f>F567/F566</f>
        <v>#DIV/0!</v>
      </c>
      <c r="G565" s="42" t="e">
        <f t="shared" ref="G565:H565" si="275">G567/G566</f>
        <v>#DIV/0!</v>
      </c>
      <c r="H565" s="42" t="e">
        <f t="shared" si="275"/>
        <v>#DIV/0!</v>
      </c>
    </row>
    <row r="566" spans="1:8" ht="18.75" hidden="1">
      <c r="A566" s="69" t="s">
        <v>890</v>
      </c>
      <c r="B566" s="68" t="s">
        <v>852</v>
      </c>
      <c r="C566" s="68"/>
      <c r="D566" s="70">
        <f t="shared" si="271"/>
        <v>5510</v>
      </c>
      <c r="E566" s="73">
        <f>E563+1</f>
        <v>5525</v>
      </c>
      <c r="F566" s="81">
        <f>ф.1!D377</f>
        <v>0</v>
      </c>
      <c r="G566" s="81">
        <f>ф.1!E377</f>
        <v>0</v>
      </c>
      <c r="H566" s="81">
        <f>ф.1!G377</f>
        <v>0</v>
      </c>
    </row>
    <row r="567" spans="1:8" ht="31.5" hidden="1">
      <c r="A567" s="69" t="s">
        <v>850</v>
      </c>
      <c r="B567" s="68" t="s">
        <v>853</v>
      </c>
      <c r="C567" s="68"/>
      <c r="D567" s="70">
        <f t="shared" si="271"/>
        <v>5520</v>
      </c>
      <c r="E567" s="73">
        <f>E564+1</f>
        <v>5625</v>
      </c>
      <c r="F567" s="81">
        <f>ф.1!D397</f>
        <v>0</v>
      </c>
      <c r="G567" s="81">
        <f>ф.1!E397</f>
        <v>0</v>
      </c>
      <c r="H567" s="81">
        <f>ф.1!G397</f>
        <v>0</v>
      </c>
    </row>
    <row r="568" spans="1:8" ht="31.5" hidden="1">
      <c r="A568" s="69" t="s">
        <v>855</v>
      </c>
      <c r="B568" s="68" t="s">
        <v>857</v>
      </c>
      <c r="C568" s="68" t="s">
        <v>860</v>
      </c>
      <c r="D568" s="70">
        <f t="shared" si="271"/>
        <v>5600</v>
      </c>
      <c r="E568" s="73"/>
      <c r="F568" s="42" t="e">
        <f>F570/F569</f>
        <v>#DIV/0!</v>
      </c>
      <c r="G568" s="42" t="e">
        <f t="shared" ref="G568:H568" si="276">G570/G569</f>
        <v>#DIV/0!</v>
      </c>
      <c r="H568" s="42" t="e">
        <f t="shared" si="276"/>
        <v>#DIV/0!</v>
      </c>
    </row>
    <row r="569" spans="1:8" ht="18.75" hidden="1">
      <c r="A569" s="69" t="s">
        <v>891</v>
      </c>
      <c r="B569" s="68" t="s">
        <v>858</v>
      </c>
      <c r="C569" s="68"/>
      <c r="D569" s="70">
        <f t="shared" si="271"/>
        <v>5610</v>
      </c>
      <c r="E569" s="73">
        <f>E566+1</f>
        <v>5526</v>
      </c>
      <c r="F569" s="81">
        <f>ф.1!D378</f>
        <v>0</v>
      </c>
      <c r="G569" s="81">
        <f>ф.1!E378</f>
        <v>0</v>
      </c>
      <c r="H569" s="81">
        <f>ф.1!G378</f>
        <v>0</v>
      </c>
    </row>
    <row r="570" spans="1:8" ht="31.5" hidden="1">
      <c r="A570" s="69" t="s">
        <v>856</v>
      </c>
      <c r="B570" s="68" t="s">
        <v>859</v>
      </c>
      <c r="C570" s="68"/>
      <c r="D570" s="70">
        <f t="shared" si="271"/>
        <v>5620</v>
      </c>
      <c r="E570" s="73">
        <f>E567+1</f>
        <v>5626</v>
      </c>
      <c r="F570" s="81">
        <f>ф.1!D398</f>
        <v>0</v>
      </c>
      <c r="G570" s="81">
        <f>ф.1!E398</f>
        <v>0</v>
      </c>
      <c r="H570" s="81">
        <f>ф.1!G398</f>
        <v>0</v>
      </c>
    </row>
    <row r="571" spans="1:8" ht="31.5" hidden="1">
      <c r="A571" s="69" t="s">
        <v>861</v>
      </c>
      <c r="B571" s="68" t="s">
        <v>863</v>
      </c>
      <c r="C571" s="68" t="s">
        <v>866</v>
      </c>
      <c r="D571" s="70">
        <f t="shared" si="271"/>
        <v>5700</v>
      </c>
      <c r="E571" s="73"/>
      <c r="F571" s="42" t="e">
        <f>F573/F572</f>
        <v>#DIV/0!</v>
      </c>
      <c r="G571" s="42" t="e">
        <f t="shared" ref="G571:H571" si="277">G573/G572</f>
        <v>#DIV/0!</v>
      </c>
      <c r="H571" s="42" t="e">
        <f t="shared" si="277"/>
        <v>#DIV/0!</v>
      </c>
    </row>
    <row r="572" spans="1:8" ht="18.75" hidden="1">
      <c r="A572" s="69" t="s">
        <v>892</v>
      </c>
      <c r="B572" s="68" t="s">
        <v>864</v>
      </c>
      <c r="C572" s="68"/>
      <c r="D572" s="70">
        <f t="shared" si="271"/>
        <v>5710</v>
      </c>
      <c r="E572" s="73">
        <f>E569+1</f>
        <v>5527</v>
      </c>
      <c r="F572" s="81">
        <f>ф.1!D379</f>
        <v>0</v>
      </c>
      <c r="G572" s="81">
        <f>ф.1!E379</f>
        <v>0</v>
      </c>
      <c r="H572" s="81">
        <f>ф.1!G379</f>
        <v>0</v>
      </c>
    </row>
    <row r="573" spans="1:8" ht="31.5" hidden="1">
      <c r="A573" s="69" t="s">
        <v>862</v>
      </c>
      <c r="B573" s="68" t="s">
        <v>865</v>
      </c>
      <c r="C573" s="68"/>
      <c r="D573" s="70">
        <f t="shared" si="271"/>
        <v>5720</v>
      </c>
      <c r="E573" s="73">
        <f>E570+1</f>
        <v>5627</v>
      </c>
      <c r="F573" s="81">
        <f>ф.1!D399</f>
        <v>0</v>
      </c>
      <c r="G573" s="81">
        <f>ф.1!E399</f>
        <v>0</v>
      </c>
      <c r="H573" s="81">
        <f>ф.1!G399</f>
        <v>0</v>
      </c>
    </row>
    <row r="574" spans="1:8" ht="31.5" hidden="1">
      <c r="A574" s="69" t="s">
        <v>867</v>
      </c>
      <c r="B574" s="68" t="s">
        <v>869</v>
      </c>
      <c r="C574" s="68" t="s">
        <v>872</v>
      </c>
      <c r="D574" s="70">
        <f t="shared" si="271"/>
        <v>5800</v>
      </c>
      <c r="E574" s="73"/>
      <c r="F574" s="42" t="e">
        <f>F576/F575</f>
        <v>#DIV/0!</v>
      </c>
      <c r="G574" s="42" t="e">
        <f t="shared" ref="G574:H574" si="278">G576/G575</f>
        <v>#DIV/0!</v>
      </c>
      <c r="H574" s="42" t="e">
        <f t="shared" si="278"/>
        <v>#DIV/0!</v>
      </c>
    </row>
    <row r="575" spans="1:8" ht="18.75" hidden="1">
      <c r="A575" s="69" t="s">
        <v>893</v>
      </c>
      <c r="B575" s="68" t="s">
        <v>870</v>
      </c>
      <c r="C575" s="68"/>
      <c r="D575" s="70">
        <f t="shared" si="271"/>
        <v>5810</v>
      </c>
      <c r="E575" s="73">
        <f>E572+1</f>
        <v>5528</v>
      </c>
      <c r="F575" s="81">
        <f>ф.1!D380</f>
        <v>0</v>
      </c>
      <c r="G575" s="81">
        <f>ф.1!E380</f>
        <v>0</v>
      </c>
      <c r="H575" s="81">
        <f>ф.1!G380</f>
        <v>0</v>
      </c>
    </row>
    <row r="576" spans="1:8" ht="31.5" hidden="1">
      <c r="A576" s="69" t="s">
        <v>868</v>
      </c>
      <c r="B576" s="68" t="s">
        <v>871</v>
      </c>
      <c r="C576" s="68"/>
      <c r="D576" s="70">
        <f t="shared" si="271"/>
        <v>5820</v>
      </c>
      <c r="E576" s="73">
        <f>E573+1</f>
        <v>5628</v>
      </c>
      <c r="F576" s="81">
        <f>ф.1!D400</f>
        <v>0</v>
      </c>
      <c r="G576" s="81">
        <f>ф.1!E400</f>
        <v>0</v>
      </c>
      <c r="H576" s="81">
        <f>ф.1!G400</f>
        <v>0</v>
      </c>
    </row>
    <row r="577" spans="1:8" ht="31.5" hidden="1">
      <c r="A577" s="69" t="s">
        <v>876</v>
      </c>
      <c r="B577" s="68" t="s">
        <v>873</v>
      </c>
      <c r="C577" s="68" t="s">
        <v>878</v>
      </c>
      <c r="D577" s="70">
        <f t="shared" si="271"/>
        <v>5900</v>
      </c>
      <c r="E577" s="73"/>
      <c r="F577" s="42" t="e">
        <f>F579/F578</f>
        <v>#DIV/0!</v>
      </c>
      <c r="G577" s="42" t="e">
        <f t="shared" ref="G577:H577" si="279">G579/G578</f>
        <v>#DIV/0!</v>
      </c>
      <c r="H577" s="42" t="e">
        <f t="shared" si="279"/>
        <v>#DIV/0!</v>
      </c>
    </row>
    <row r="578" spans="1:8" ht="18.75" hidden="1">
      <c r="A578" s="69" t="s">
        <v>894</v>
      </c>
      <c r="B578" s="68" t="s">
        <v>874</v>
      </c>
      <c r="C578" s="68"/>
      <c r="D578" s="70">
        <f t="shared" si="271"/>
        <v>5910</v>
      </c>
      <c r="E578" s="73">
        <f>E575+1</f>
        <v>5529</v>
      </c>
      <c r="F578" s="81">
        <f>ф.1!D381</f>
        <v>0</v>
      </c>
      <c r="G578" s="81">
        <f>ф.1!E381</f>
        <v>0</v>
      </c>
      <c r="H578" s="81">
        <f>ф.1!G381</f>
        <v>0</v>
      </c>
    </row>
    <row r="579" spans="1:8" ht="31.5" hidden="1">
      <c r="A579" s="69" t="s">
        <v>877</v>
      </c>
      <c r="B579" s="68" t="s">
        <v>875</v>
      </c>
      <c r="C579" s="68"/>
      <c r="D579" s="70">
        <f t="shared" si="271"/>
        <v>5920</v>
      </c>
      <c r="E579" s="73">
        <f>E576+1</f>
        <v>5629</v>
      </c>
      <c r="F579" s="81">
        <f>ф.1!D401</f>
        <v>0</v>
      </c>
      <c r="G579" s="81">
        <f>ф.1!E401</f>
        <v>0</v>
      </c>
      <c r="H579" s="81">
        <f>ф.1!G401</f>
        <v>0</v>
      </c>
    </row>
    <row r="580" spans="1:8" ht="40.5">
      <c r="A580" s="26" t="s">
        <v>118</v>
      </c>
      <c r="B580" s="9" t="s">
        <v>119</v>
      </c>
      <c r="C580" s="10" t="s">
        <v>120</v>
      </c>
      <c r="D580" s="10">
        <v>5050</v>
      </c>
      <c r="E580" s="10"/>
      <c r="F580" s="64" t="e">
        <f>SUM(F525*F505,F506*F528,F531*F507,F508*F534,F537*F509,F510*F540,F543*F511,F512*F546,F549*F513,F553*F514,F515*F556,F559*F516,F517*F562,F565*F518,F519*F568,F571*F520,F521*F574,F577*F522)</f>
        <v>#DIV/0!</v>
      </c>
      <c r="G580" s="64">
        <v>1</v>
      </c>
      <c r="H580" s="64" t="e">
        <f t="shared" ref="H580" si="280">SUM(H525*H505,H506*H528,H531*H507,H508*H534,H537*H509,H510*H540,H543*H511,H512*H546,H549*H513,H553*H514,H515*H556,H559*H516,H517*H562,H565*H518,H519*H568,H571*H520,H521*H574,H577*H522)</f>
        <v>#DIV/0!</v>
      </c>
    </row>
    <row r="581" spans="1:8" ht="15.75">
      <c r="A581" s="40" t="s">
        <v>121</v>
      </c>
      <c r="B581" s="40"/>
      <c r="C581" s="30"/>
      <c r="D581" s="39">
        <v>6000</v>
      </c>
      <c r="E581" s="73">
        <v>3000</v>
      </c>
      <c r="F581" s="64">
        <f>ф.1!D304</f>
        <v>0</v>
      </c>
      <c r="G581" s="64">
        <f>ф.1!E304</f>
        <v>36458</v>
      </c>
      <c r="H581" s="64">
        <f>ф.1!G304</f>
        <v>0</v>
      </c>
    </row>
    <row r="582" spans="1:8" ht="31.5">
      <c r="A582" s="40" t="s">
        <v>122</v>
      </c>
      <c r="B582" s="40"/>
      <c r="C582" s="30"/>
      <c r="D582" s="39">
        <v>6100</v>
      </c>
      <c r="E582" s="56"/>
      <c r="F582" s="44" t="e">
        <f>F583/F581</f>
        <v>#DIV/0!</v>
      </c>
      <c r="G582" s="44">
        <f t="shared" ref="G582:H582" si="281">G583/G581</f>
        <v>2.5728235229579243E-2</v>
      </c>
      <c r="H582" s="44" t="e">
        <f t="shared" si="281"/>
        <v>#DIV/0!</v>
      </c>
    </row>
    <row r="583" spans="1:8" ht="15.75">
      <c r="A583" s="40" t="s">
        <v>123</v>
      </c>
      <c r="B583" s="40"/>
      <c r="C583" s="30"/>
      <c r="D583" s="39">
        <v>6110</v>
      </c>
      <c r="E583" s="73">
        <v>3210</v>
      </c>
      <c r="F583" s="64">
        <f>ф.1!D309</f>
        <v>0</v>
      </c>
      <c r="G583" s="64">
        <f>ф.1!E309</f>
        <v>938</v>
      </c>
      <c r="H583" s="64">
        <f>ф.1!G309</f>
        <v>0</v>
      </c>
    </row>
    <row r="584" spans="1:8" ht="31.5">
      <c r="A584" s="40" t="s">
        <v>124</v>
      </c>
      <c r="B584" s="40"/>
      <c r="C584" s="30"/>
      <c r="D584" s="39">
        <v>6200</v>
      </c>
      <c r="E584" s="56"/>
      <c r="F584" s="44" t="e">
        <f>F585/F581</f>
        <v>#DIV/0!</v>
      </c>
      <c r="G584" s="44">
        <f t="shared" ref="G584:H584" si="282">G585/G581</f>
        <v>1</v>
      </c>
      <c r="H584" s="44" t="e">
        <f t="shared" si="282"/>
        <v>#DIV/0!</v>
      </c>
    </row>
    <row r="585" spans="1:8" ht="31.5">
      <c r="A585" s="40" t="s">
        <v>26</v>
      </c>
      <c r="B585" s="40"/>
      <c r="C585" s="30"/>
      <c r="D585" s="39">
        <v>6210</v>
      </c>
      <c r="E585" s="73">
        <v>3300</v>
      </c>
      <c r="F585" s="64">
        <f>ф.1!D311</f>
        <v>0</v>
      </c>
      <c r="G585" s="64">
        <f>ф.1!E311</f>
        <v>36458</v>
      </c>
      <c r="H585" s="64">
        <f>ф.1!G311</f>
        <v>0</v>
      </c>
    </row>
    <row r="586" spans="1:8" ht="15.75">
      <c r="A586" s="148" t="s">
        <v>125</v>
      </c>
      <c r="B586" s="148"/>
      <c r="C586" s="148"/>
      <c r="D586" s="148"/>
      <c r="E586" s="148"/>
      <c r="F586" s="148"/>
      <c r="G586" s="148"/>
      <c r="H586" s="71"/>
    </row>
    <row r="587" spans="1:8" ht="15.75">
      <c r="A587" s="69" t="s">
        <v>126</v>
      </c>
      <c r="B587" s="70"/>
      <c r="C587" s="70"/>
      <c r="D587" s="70">
        <v>7000</v>
      </c>
      <c r="E587" s="73"/>
      <c r="F587" s="64">
        <f>ф.1!D313</f>
        <v>0</v>
      </c>
      <c r="G587" s="64">
        <f>ф.1!E313</f>
        <v>171820.6</v>
      </c>
      <c r="H587" s="64">
        <f>ф.1!G313</f>
        <v>0</v>
      </c>
    </row>
    <row r="588" spans="1:8" ht="31.5">
      <c r="A588" s="69" t="s">
        <v>127</v>
      </c>
      <c r="B588" s="70"/>
      <c r="C588" s="70"/>
      <c r="D588" s="70">
        <v>7100</v>
      </c>
      <c r="E588" s="56"/>
      <c r="F588" s="44" t="e">
        <f>F589/F587</f>
        <v>#DIV/0!</v>
      </c>
      <c r="G588" s="44">
        <f t="shared" ref="G588:H588" si="283">G589/G587</f>
        <v>3.0449201085318057E-2</v>
      </c>
      <c r="H588" s="44" t="e">
        <f t="shared" si="283"/>
        <v>#DIV/0!</v>
      </c>
    </row>
    <row r="589" spans="1:8" ht="15.75">
      <c r="A589" s="69" t="s">
        <v>128</v>
      </c>
      <c r="B589" s="70"/>
      <c r="C589" s="70"/>
      <c r="D589" s="70">
        <v>7110</v>
      </c>
      <c r="E589" s="73">
        <v>4120</v>
      </c>
      <c r="F589" s="64">
        <f>ф.1!D318</f>
        <v>0</v>
      </c>
      <c r="G589" s="64">
        <f>ф.1!E318</f>
        <v>5231.8</v>
      </c>
      <c r="H589" s="64">
        <f>ф.1!G318</f>
        <v>0</v>
      </c>
    </row>
    <row r="590" spans="1:8" ht="48">
      <c r="A590" s="27" t="s">
        <v>131</v>
      </c>
      <c r="B590" s="9" t="s">
        <v>129</v>
      </c>
      <c r="C590" s="10" t="s">
        <v>1003</v>
      </c>
      <c r="D590" s="10">
        <v>7200</v>
      </c>
      <c r="E590" s="10"/>
      <c r="F590" s="64" t="e">
        <f>ф.1!D406/(SUM(ф.1!D403:D405)/3)</f>
        <v>#DIV/0!</v>
      </c>
      <c r="G590" s="64">
        <f>ф.1!E406/(SUM(ф.1!E403:E405)/3)</f>
        <v>1.3493489277030775</v>
      </c>
      <c r="H590" s="64" t="e">
        <f>ф.1!G406/(SUM(ф.1!G403:G405)/3)</f>
        <v>#DIV/0!</v>
      </c>
    </row>
    <row r="591" spans="1:8" ht="32.25">
      <c r="A591" s="27" t="s">
        <v>910</v>
      </c>
      <c r="B591" s="9" t="s">
        <v>130</v>
      </c>
      <c r="C591" s="10"/>
      <c r="D591" s="10">
        <v>7300</v>
      </c>
      <c r="E591" s="10"/>
      <c r="F591" s="82" t="s">
        <v>1106</v>
      </c>
      <c r="G591" s="82" t="s">
        <v>1109</v>
      </c>
      <c r="H591" s="82" t="s">
        <v>916</v>
      </c>
    </row>
    <row r="592" spans="1:8" ht="15.75">
      <c r="A592" s="148" t="s">
        <v>134</v>
      </c>
      <c r="B592" s="148"/>
      <c r="C592" s="148"/>
      <c r="D592" s="148"/>
      <c r="E592" s="148"/>
      <c r="F592" s="148"/>
      <c r="G592" s="148"/>
      <c r="H592" s="71"/>
    </row>
    <row r="593" spans="1:8" ht="18.75">
      <c r="A593" s="69" t="s">
        <v>66</v>
      </c>
      <c r="B593" s="70" t="s">
        <v>135</v>
      </c>
      <c r="C593" s="70"/>
      <c r="D593" s="70">
        <v>8000</v>
      </c>
      <c r="E593" s="73">
        <v>6100</v>
      </c>
      <c r="F593" s="64">
        <f>ф.1!D414</f>
        <v>0</v>
      </c>
      <c r="G593" s="64">
        <f>ф.1!E414</f>
        <v>275.5</v>
      </c>
      <c r="H593" s="64">
        <f>ф.1!G414</f>
        <v>0</v>
      </c>
    </row>
    <row r="594" spans="1:8" ht="18.75">
      <c r="A594" s="69" t="s">
        <v>203</v>
      </c>
      <c r="B594" s="11" t="s">
        <v>132</v>
      </c>
      <c r="C594" s="70" t="s">
        <v>911</v>
      </c>
      <c r="D594" s="70">
        <v>8110</v>
      </c>
      <c r="E594" s="56"/>
      <c r="F594" s="64" t="e">
        <f>F593/F595</f>
        <v>#DIV/0!</v>
      </c>
      <c r="G594" s="64">
        <f t="shared" ref="G594:H594" si="284">G593/G595</f>
        <v>45.916666666666664</v>
      </c>
      <c r="H594" s="64" t="e">
        <f t="shared" si="284"/>
        <v>#DIV/0!</v>
      </c>
    </row>
    <row r="595" spans="1:8" ht="47.25">
      <c r="A595" s="132" t="s">
        <v>1035</v>
      </c>
      <c r="B595" s="70" t="s">
        <v>137</v>
      </c>
      <c r="C595" s="70"/>
      <c r="D595" s="70">
        <v>8111</v>
      </c>
      <c r="E595" s="73">
        <v>6110</v>
      </c>
      <c r="F595" s="64">
        <f>ф.1!D415</f>
        <v>0</v>
      </c>
      <c r="G595" s="64">
        <f>ф.1!E415</f>
        <v>6</v>
      </c>
      <c r="H595" s="64">
        <f>ф.1!G415</f>
        <v>0</v>
      </c>
    </row>
    <row r="596" spans="1:8" ht="18.75">
      <c r="A596" s="69" t="s">
        <v>138</v>
      </c>
      <c r="B596" s="11" t="s">
        <v>133</v>
      </c>
      <c r="C596" s="70" t="s">
        <v>914</v>
      </c>
      <c r="D596" s="70">
        <v>8120</v>
      </c>
      <c r="E596" s="56"/>
      <c r="F596" s="64" t="e">
        <f>(F593-F597)/F597</f>
        <v>#DIV/0!</v>
      </c>
      <c r="G596" s="64">
        <f>(G593-G597)/G597</f>
        <v>8.1833333333333336</v>
      </c>
      <c r="H596" s="64" t="e">
        <f>(H593-H597)/H597</f>
        <v>#DIV/0!</v>
      </c>
    </row>
    <row r="597" spans="1:8" ht="78.75">
      <c r="A597" s="132" t="s">
        <v>1036</v>
      </c>
      <c r="B597" s="70" t="s">
        <v>140</v>
      </c>
      <c r="C597" s="70"/>
      <c r="D597" s="70">
        <v>8121</v>
      </c>
      <c r="E597" s="73">
        <v>6120</v>
      </c>
      <c r="F597" s="64">
        <f>ф.1!D416</f>
        <v>0</v>
      </c>
      <c r="G597" s="64">
        <f>ф.1!E416</f>
        <v>30</v>
      </c>
      <c r="H597" s="64">
        <f>ф.1!G416</f>
        <v>0</v>
      </c>
    </row>
    <row r="598" spans="1:8" ht="18.75">
      <c r="A598" s="69" t="s">
        <v>141</v>
      </c>
      <c r="B598" s="11" t="s">
        <v>136</v>
      </c>
      <c r="C598" s="70" t="s">
        <v>912</v>
      </c>
      <c r="D598" s="70">
        <v>8130</v>
      </c>
      <c r="E598" s="56"/>
      <c r="F598" s="64" t="e">
        <f>F599/F600</f>
        <v>#DIV/0!</v>
      </c>
      <c r="G598" s="64">
        <f t="shared" ref="G598:H598" si="285">G599/G600</f>
        <v>251.95577055977887</v>
      </c>
      <c r="H598" s="64" t="e">
        <f t="shared" si="285"/>
        <v>#DIV/0!</v>
      </c>
    </row>
    <row r="599" spans="1:8" ht="18.75">
      <c r="A599" s="69" t="s">
        <v>970</v>
      </c>
      <c r="B599" s="70" t="s">
        <v>143</v>
      </c>
      <c r="C599" s="70"/>
      <c r="D599" s="70">
        <v>8131</v>
      </c>
      <c r="E599" s="73">
        <v>3000</v>
      </c>
      <c r="F599" s="64">
        <f>ф.1!D304</f>
        <v>0</v>
      </c>
      <c r="G599" s="64">
        <f>ф.1!E304</f>
        <v>36458</v>
      </c>
      <c r="H599" s="64">
        <f>ф.1!G304</f>
        <v>0</v>
      </c>
    </row>
    <row r="600" spans="1:8" ht="18.75">
      <c r="A600" s="132" t="s">
        <v>1037</v>
      </c>
      <c r="B600" s="70" t="s">
        <v>144</v>
      </c>
      <c r="C600" s="70"/>
      <c r="D600" s="70">
        <v>8132</v>
      </c>
      <c r="E600" s="73">
        <v>6130</v>
      </c>
      <c r="F600" s="64">
        <f>ф.1!D417</f>
        <v>0</v>
      </c>
      <c r="G600" s="64">
        <f>ф.1!E417</f>
        <v>144.69999999999999</v>
      </c>
      <c r="H600" s="64">
        <f>ф.1!G417</f>
        <v>0</v>
      </c>
    </row>
    <row r="601" spans="1:8" ht="18.75">
      <c r="A601" s="69" t="s">
        <v>145</v>
      </c>
      <c r="B601" s="11" t="s">
        <v>139</v>
      </c>
      <c r="C601" s="70" t="s">
        <v>913</v>
      </c>
      <c r="D601" s="70">
        <v>8140</v>
      </c>
      <c r="E601" s="56"/>
      <c r="F601" s="64" t="e">
        <f>(F593-F602)/F602</f>
        <v>#DIV/0!</v>
      </c>
      <c r="G601" s="64">
        <f t="shared" ref="G601:H601" si="286">(G593-G602)/G602</f>
        <v>1.7331349206349205</v>
      </c>
      <c r="H601" s="64" t="e">
        <f t="shared" si="286"/>
        <v>#DIV/0!</v>
      </c>
    </row>
    <row r="602" spans="1:8" ht="31.5">
      <c r="A602" s="132" t="s">
        <v>1038</v>
      </c>
      <c r="B602" s="70" t="s">
        <v>147</v>
      </c>
      <c r="C602" s="70"/>
      <c r="D602" s="70">
        <v>8141</v>
      </c>
      <c r="E602" s="73">
        <v>6140</v>
      </c>
      <c r="F602" s="64">
        <f>ф.1!D418</f>
        <v>0</v>
      </c>
      <c r="G602" s="64">
        <f>ф.1!E418</f>
        <v>100.8</v>
      </c>
      <c r="H602" s="64">
        <f>ф.1!G418</f>
        <v>0</v>
      </c>
    </row>
    <row r="603" spans="1:8" ht="47.25">
      <c r="A603" s="69" t="s">
        <v>148</v>
      </c>
      <c r="B603" s="11" t="s">
        <v>142</v>
      </c>
      <c r="C603" s="70" t="s">
        <v>915</v>
      </c>
      <c r="D603" s="70">
        <v>8200</v>
      </c>
      <c r="E603" s="56"/>
      <c r="F603" s="64" t="e">
        <f>F605/F604</f>
        <v>#DIV/0!</v>
      </c>
      <c r="G603" s="64">
        <f t="shared" ref="G603:H603" si="287">G605/G604</f>
        <v>2.7693913043478262</v>
      </c>
      <c r="H603" s="64" t="e">
        <f t="shared" si="287"/>
        <v>#DIV/0!</v>
      </c>
    </row>
    <row r="604" spans="1:8" ht="31.5">
      <c r="A604" s="69" t="s">
        <v>67</v>
      </c>
      <c r="B604" s="70" t="s">
        <v>151</v>
      </c>
      <c r="C604" s="70"/>
      <c r="D604" s="70">
        <v>8210</v>
      </c>
      <c r="E604" s="73">
        <v>6300</v>
      </c>
      <c r="F604" s="64">
        <f>ф.1!D424</f>
        <v>0</v>
      </c>
      <c r="G604" s="64">
        <f>ф.1!E424</f>
        <v>28.75</v>
      </c>
      <c r="H604" s="64">
        <f>ф.1!G424</f>
        <v>0</v>
      </c>
    </row>
    <row r="605" spans="1:8" ht="31.5">
      <c r="A605" s="132" t="s">
        <v>1039</v>
      </c>
      <c r="B605" s="70" t="s">
        <v>150</v>
      </c>
      <c r="C605" s="70"/>
      <c r="D605" s="70">
        <v>8220</v>
      </c>
      <c r="E605" s="73">
        <v>6310</v>
      </c>
      <c r="F605" s="64">
        <f>ф.1!D425</f>
        <v>0</v>
      </c>
      <c r="G605" s="64">
        <f>ф.1!E425</f>
        <v>79.62</v>
      </c>
      <c r="H605" s="64">
        <f>ф.1!G425</f>
        <v>0</v>
      </c>
    </row>
    <row r="606" spans="1:8" ht="47.25">
      <c r="A606" s="132" t="s">
        <v>1040</v>
      </c>
      <c r="B606" s="11" t="s">
        <v>146</v>
      </c>
      <c r="C606" s="70"/>
      <c r="D606" s="70">
        <v>8300</v>
      </c>
      <c r="E606" s="56"/>
      <c r="F606" s="44" t="e">
        <f>F608/F607</f>
        <v>#DIV/0!</v>
      </c>
      <c r="G606" s="44">
        <f t="shared" ref="G606:H606" si="288">G608/G607</f>
        <v>0.34785735699938913</v>
      </c>
      <c r="H606" s="44" t="e">
        <f t="shared" si="288"/>
        <v>#DIV/0!</v>
      </c>
    </row>
    <row r="607" spans="1:8" ht="15.75">
      <c r="A607" s="125" t="s">
        <v>1020</v>
      </c>
      <c r="B607" s="70"/>
      <c r="C607" s="70"/>
      <c r="D607" s="70">
        <v>8310</v>
      </c>
      <c r="E607" s="73">
        <v>6400</v>
      </c>
      <c r="F607" s="64">
        <f>ф.1!D426</f>
        <v>0</v>
      </c>
      <c r="G607" s="64">
        <f>ф.1!E426</f>
        <v>97732.1</v>
      </c>
      <c r="H607" s="64">
        <f>ф.1!G426</f>
        <v>0</v>
      </c>
    </row>
    <row r="608" spans="1:8" ht="47.25">
      <c r="A608" s="125" t="s">
        <v>1041</v>
      </c>
      <c r="B608" s="70"/>
      <c r="C608" s="70"/>
      <c r="D608" s="70">
        <v>8320</v>
      </c>
      <c r="E608" s="56"/>
      <c r="F608" s="64">
        <f>SUM(ф.1!D428,ф.1!D430)</f>
        <v>0</v>
      </c>
      <c r="G608" s="64">
        <f>SUM(ф.1!E428,ф.1!E430)</f>
        <v>33996.83</v>
      </c>
      <c r="H608" s="64">
        <f>SUM(ф.1!G428,ф.1!G430)</f>
        <v>0</v>
      </c>
    </row>
    <row r="609" spans="1:8" ht="63">
      <c r="A609" s="130" t="s">
        <v>161</v>
      </c>
      <c r="B609" s="70"/>
      <c r="C609" s="70"/>
      <c r="D609" s="70">
        <v>8400</v>
      </c>
      <c r="E609" s="56"/>
      <c r="F609" s="82" t="s">
        <v>1082</v>
      </c>
      <c r="G609" s="82" t="s">
        <v>1106</v>
      </c>
      <c r="H609" s="82" t="s">
        <v>916</v>
      </c>
    </row>
    <row r="610" spans="1:8" ht="15.75">
      <c r="A610" s="148" t="s">
        <v>152</v>
      </c>
      <c r="B610" s="148"/>
      <c r="C610" s="148"/>
      <c r="D610" s="148"/>
      <c r="E610" s="148"/>
      <c r="F610" s="148"/>
      <c r="G610" s="148"/>
      <c r="H610" s="71"/>
    </row>
    <row r="611" spans="1:8" ht="31.5">
      <c r="A611" s="26" t="s">
        <v>153</v>
      </c>
      <c r="B611" s="9" t="s">
        <v>149</v>
      </c>
      <c r="C611" s="12" t="s">
        <v>1004</v>
      </c>
      <c r="D611" s="10">
        <v>9000</v>
      </c>
      <c r="E611" s="10"/>
      <c r="F611" s="44" t="e">
        <f>F612/F613</f>
        <v>#DIV/0!</v>
      </c>
      <c r="G611" s="44">
        <v>1.02</v>
      </c>
      <c r="H611" s="44" t="e">
        <f t="shared" ref="H611" si="289">H612/H613</f>
        <v>#DIV/0!</v>
      </c>
    </row>
    <row r="612" spans="1:8" ht="20.25">
      <c r="A612" s="69" t="s">
        <v>154</v>
      </c>
      <c r="B612" s="13" t="s">
        <v>155</v>
      </c>
      <c r="C612" s="70"/>
      <c r="D612" s="70">
        <v>9110</v>
      </c>
      <c r="E612" s="73">
        <v>7110</v>
      </c>
      <c r="F612" s="64">
        <f>ф.1!D432</f>
        <v>0</v>
      </c>
      <c r="G612" s="64" t="str">
        <f>ф.1!E432</f>
        <v>71/430</v>
      </c>
      <c r="H612" s="64">
        <f>ф.1!G432</f>
        <v>0</v>
      </c>
    </row>
    <row r="613" spans="1:8" ht="20.25">
      <c r="A613" s="69" t="s">
        <v>156</v>
      </c>
      <c r="B613" s="13" t="s">
        <v>157</v>
      </c>
      <c r="C613" s="70"/>
      <c r="D613" s="70">
        <v>9120</v>
      </c>
      <c r="E613" s="73">
        <v>7120</v>
      </c>
      <c r="F613" s="64">
        <f>ф.1!D433</f>
        <v>0</v>
      </c>
      <c r="G613" s="64" t="str">
        <f>ф.1!E433</f>
        <v>71/413</v>
      </c>
      <c r="H613" s="64">
        <f>ф.1!G433</f>
        <v>0</v>
      </c>
    </row>
    <row r="614" spans="1:8" ht="15.75">
      <c r="A614" s="28" t="s">
        <v>158</v>
      </c>
      <c r="B614" s="10"/>
      <c r="C614" s="10"/>
      <c r="D614" s="10">
        <v>10000</v>
      </c>
      <c r="E614" s="58"/>
      <c r="F614" s="10"/>
      <c r="G614" s="10"/>
      <c r="H614" s="5"/>
    </row>
    <row r="615" spans="1:8" ht="94.5">
      <c r="A615" s="96" t="s">
        <v>1116</v>
      </c>
      <c r="B615" s="82"/>
      <c r="C615" s="82"/>
      <c r="D615" s="82"/>
      <c r="E615" s="57"/>
      <c r="F615" s="82"/>
      <c r="G615" s="82">
        <f>ф.1!E456</f>
        <v>92.9</v>
      </c>
      <c r="H615" s="6"/>
    </row>
    <row r="616" spans="1:8" ht="15.75">
      <c r="A616" s="96"/>
      <c r="B616" s="82"/>
      <c r="C616" s="82"/>
      <c r="D616" s="82"/>
      <c r="E616" s="57"/>
      <c r="F616" s="82"/>
      <c r="G616" s="82"/>
      <c r="H616" s="6"/>
    </row>
    <row r="617" spans="1:8" ht="15.75">
      <c r="A617" s="96"/>
      <c r="B617" s="82"/>
      <c r="C617" s="82"/>
      <c r="D617" s="82"/>
      <c r="E617" s="57"/>
      <c r="F617" s="82"/>
      <c r="G617" s="82"/>
      <c r="H617" s="6"/>
    </row>
    <row r="618" spans="1:8" ht="15.75">
      <c r="A618" s="2"/>
    </row>
  </sheetData>
  <mergeCells count="16">
    <mergeCell ref="A7:H7"/>
    <mergeCell ref="A592:G592"/>
    <mergeCell ref="A610:G610"/>
    <mergeCell ref="A11:B11"/>
    <mergeCell ref="A12:H12"/>
    <mergeCell ref="A586:G586"/>
    <mergeCell ref="F9:H9"/>
    <mergeCell ref="A9:B10"/>
    <mergeCell ref="C9:C10"/>
    <mergeCell ref="D9:D10"/>
    <mergeCell ref="E9:E10"/>
    <mergeCell ref="A2:H2"/>
    <mergeCell ref="A3:H3"/>
    <mergeCell ref="A5:H5"/>
    <mergeCell ref="A6:H6"/>
    <mergeCell ref="A4:N4"/>
  </mergeCells>
  <pageMargins left="0.7" right="0.7" top="0.75" bottom="0.75" header="0.3" footer="0.3"/>
  <pageSetup paperSize="9" scale="4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topLeftCell="A19" zoomScale="60" zoomScaleNormal="85" workbookViewId="0">
      <selection activeCell="Z17" sqref="Z17"/>
    </sheetView>
  </sheetViews>
  <sheetFormatPr defaultRowHeight="15"/>
  <cols>
    <col min="1" max="1" width="8.85546875" customWidth="1"/>
    <col min="2" max="2" width="50.7109375" customWidth="1"/>
    <col min="3" max="3" width="8.140625" customWidth="1"/>
    <col min="4" max="4" width="8.42578125" customWidth="1"/>
    <col min="5" max="5" width="11" style="85" customWidth="1"/>
    <col min="6" max="6" width="9.85546875" hidden="1" customWidth="1"/>
    <col min="7" max="7" width="7.42578125" hidden="1" customWidth="1"/>
    <col min="8" max="8" width="9.7109375" hidden="1" customWidth="1"/>
    <col min="9" max="9" width="9.7109375" customWidth="1"/>
    <col min="10" max="10" width="8.7109375" customWidth="1"/>
    <col min="11" max="11" width="11.140625" customWidth="1"/>
    <col min="12" max="12" width="11.5703125" customWidth="1"/>
    <col min="13" max="13" width="8.28515625" customWidth="1"/>
    <col min="14" max="14" width="11.28515625" customWidth="1"/>
    <col min="15" max="15" width="6.85546875" customWidth="1"/>
  </cols>
  <sheetData>
    <row r="1" spans="1:16" ht="15.75">
      <c r="N1" s="107" t="s">
        <v>182</v>
      </c>
    </row>
    <row r="2" spans="1:16" ht="15.75">
      <c r="A2" s="144" t="s">
        <v>183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6"/>
    </row>
    <row r="3" spans="1:16" ht="15.75">
      <c r="A3" s="144" t="s">
        <v>81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6"/>
    </row>
    <row r="4" spans="1:16" ht="15.75">
      <c r="A4" s="147" t="s">
        <v>1107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6"/>
    </row>
    <row r="5" spans="1:16" ht="15.75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6"/>
    </row>
    <row r="6" spans="1:16" ht="15.75">
      <c r="A6" s="147" t="s">
        <v>1056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6"/>
    </row>
    <row r="7" spans="1:16" ht="15.75">
      <c r="A7" s="144" t="s">
        <v>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6"/>
    </row>
    <row r="8" spans="1:16" ht="15.75">
      <c r="A8" s="1"/>
      <c r="B8" s="1"/>
      <c r="C8" s="1"/>
      <c r="D8" s="1"/>
      <c r="E8" s="86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31.5" customHeight="1">
      <c r="A9" s="149" t="s">
        <v>184</v>
      </c>
      <c r="B9" s="149" t="s">
        <v>5</v>
      </c>
      <c r="C9" s="153" t="s">
        <v>84</v>
      </c>
      <c r="D9" s="153" t="s">
        <v>185</v>
      </c>
      <c r="E9" s="162" t="s">
        <v>186</v>
      </c>
      <c r="F9" s="149" t="s">
        <v>87</v>
      </c>
      <c r="G9" s="149"/>
      <c r="H9" s="149"/>
      <c r="I9" s="149" t="s">
        <v>88</v>
      </c>
      <c r="J9" s="149"/>
      <c r="K9" s="149"/>
      <c r="L9" s="149" t="s">
        <v>187</v>
      </c>
      <c r="M9" s="149"/>
      <c r="N9" s="149"/>
      <c r="O9" s="1"/>
      <c r="P9" s="95"/>
    </row>
    <row r="10" spans="1:16" ht="31.5">
      <c r="A10" s="149"/>
      <c r="B10" s="149"/>
      <c r="C10" s="153"/>
      <c r="D10" s="153"/>
      <c r="E10" s="162"/>
      <c r="F10" s="8" t="s">
        <v>188</v>
      </c>
      <c r="G10" s="8" t="s">
        <v>189</v>
      </c>
      <c r="H10" s="8" t="s">
        <v>73</v>
      </c>
      <c r="I10" s="8" t="s">
        <v>188</v>
      </c>
      <c r="J10" s="8" t="s">
        <v>189</v>
      </c>
      <c r="K10" s="8" t="s">
        <v>73</v>
      </c>
      <c r="L10" s="8" t="s">
        <v>188</v>
      </c>
      <c r="M10" s="8" t="s">
        <v>189</v>
      </c>
      <c r="N10" s="8" t="s">
        <v>73</v>
      </c>
      <c r="O10" s="1"/>
    </row>
    <row r="11" spans="1:16" s="17" customFormat="1" ht="31.5">
      <c r="A11" s="18">
        <v>1</v>
      </c>
      <c r="B11" s="18" t="s">
        <v>190</v>
      </c>
      <c r="C11" s="18">
        <v>100</v>
      </c>
      <c r="D11" s="18"/>
      <c r="E11" s="88">
        <v>42</v>
      </c>
      <c r="F11" s="84" t="e">
        <f>SUM(F12,F16:F17)</f>
        <v>#DIV/0!</v>
      </c>
      <c r="G11" s="84">
        <f>SUM(G12,G16:G17)</f>
        <v>0</v>
      </c>
      <c r="H11" s="84">
        <f>G11/$E11</f>
        <v>0</v>
      </c>
      <c r="I11" s="84">
        <f>SUM(I12,I16:I17)</f>
        <v>103.15897050039023</v>
      </c>
      <c r="J11" s="84">
        <f>SUM(J12,J16:J17)</f>
        <v>35</v>
      </c>
      <c r="K11" s="84">
        <f>J11/$E11</f>
        <v>0.83333333333333337</v>
      </c>
      <c r="L11" s="84" t="e">
        <f>SUM(L12,L16:L17)</f>
        <v>#DIV/0!</v>
      </c>
      <c r="M11" s="84">
        <f>SUM(M12,M16:M17)</f>
        <v>0</v>
      </c>
      <c r="N11" s="94">
        <f>M11/$E11</f>
        <v>0</v>
      </c>
      <c r="O11" s="110"/>
    </row>
    <row r="12" spans="1:16" ht="47.25">
      <c r="A12" s="19" t="s">
        <v>181</v>
      </c>
      <c r="B12" s="8" t="s">
        <v>191</v>
      </c>
      <c r="C12" s="8">
        <v>110</v>
      </c>
      <c r="D12" s="8"/>
      <c r="E12" s="120">
        <v>27</v>
      </c>
      <c r="F12" s="84" t="e">
        <f>SUM(F13:F15)</f>
        <v>#DIV/0!</v>
      </c>
      <c r="G12" s="84">
        <f>SUM(G13:G15)</f>
        <v>0</v>
      </c>
      <c r="H12" s="84">
        <f>G12/$E12</f>
        <v>0</v>
      </c>
      <c r="I12" s="84">
        <f>SUM(I13:I15)</f>
        <v>102.13324226516065</v>
      </c>
      <c r="J12" s="84">
        <f>SUM(J13:J15)</f>
        <v>25</v>
      </c>
      <c r="K12" s="84">
        <f>J12/$E12</f>
        <v>0.92592592592592593</v>
      </c>
      <c r="L12" s="84" t="e">
        <f>SUM(L13:L15)</f>
        <v>#DIV/0!</v>
      </c>
      <c r="M12" s="84">
        <f>SUM(M13:M15)</f>
        <v>0</v>
      </c>
      <c r="N12" s="84">
        <f>M12/$E12</f>
        <v>0</v>
      </c>
      <c r="O12" s="1"/>
    </row>
    <row r="13" spans="1:16" ht="47.25">
      <c r="A13" s="78" t="s">
        <v>163</v>
      </c>
      <c r="B13" s="118" t="s">
        <v>955</v>
      </c>
      <c r="C13" s="77">
        <v>111</v>
      </c>
      <c r="D13" s="97">
        <v>1000</v>
      </c>
      <c r="E13" s="113">
        <v>12</v>
      </c>
      <c r="F13" s="100" t="e">
        <f>ф.2!F186</f>
        <v>#DIV/0!</v>
      </c>
      <c r="G13" s="89"/>
      <c r="H13" s="84">
        <f t="shared" ref="H13:H35" si="0">G13/$E13</f>
        <v>0</v>
      </c>
      <c r="I13" s="101">
        <f>ф.2!G186</f>
        <v>1.097090266170311</v>
      </c>
      <c r="J13" s="89">
        <v>12</v>
      </c>
      <c r="K13" s="84">
        <f>J13/$E13</f>
        <v>1</v>
      </c>
      <c r="L13" s="101" t="e">
        <f>ф.2!H186</f>
        <v>#DIV/0!</v>
      </c>
      <c r="M13" s="89"/>
      <c r="N13" s="84">
        <f t="shared" ref="N13:N35" si="1">M13/$E13</f>
        <v>0</v>
      </c>
      <c r="O13" s="1"/>
    </row>
    <row r="14" spans="1:16" ht="47.25">
      <c r="A14" s="78" t="s">
        <v>165</v>
      </c>
      <c r="B14" s="77" t="s">
        <v>917</v>
      </c>
      <c r="C14" s="77">
        <v>112</v>
      </c>
      <c r="D14" s="97">
        <v>3050</v>
      </c>
      <c r="E14" s="113">
        <v>12</v>
      </c>
      <c r="F14" s="101" t="e">
        <f>ф.2!F523</f>
        <v>#DIV/0!</v>
      </c>
      <c r="G14" s="89"/>
      <c r="H14" s="84">
        <f t="shared" si="0"/>
        <v>0</v>
      </c>
      <c r="I14" s="101">
        <f>ф.2!G523</f>
        <v>1.0361519989903425</v>
      </c>
      <c r="J14" s="89">
        <v>12</v>
      </c>
      <c r="K14" s="84">
        <f t="shared" ref="K14:K35" si="2">J14/$E14</f>
        <v>1</v>
      </c>
      <c r="L14" s="101" t="e">
        <f>ф.2!H523</f>
        <v>#DIV/0!</v>
      </c>
      <c r="M14" s="89"/>
      <c r="N14" s="84">
        <f t="shared" si="1"/>
        <v>0</v>
      </c>
      <c r="O14" s="1"/>
    </row>
    <row r="15" spans="1:16" ht="78.75">
      <c r="A15" s="78" t="s">
        <v>166</v>
      </c>
      <c r="B15" s="77" t="s">
        <v>918</v>
      </c>
      <c r="C15" s="77">
        <v>113</v>
      </c>
      <c r="D15" s="98" t="s">
        <v>968</v>
      </c>
      <c r="E15" s="113">
        <v>3</v>
      </c>
      <c r="F15" s="100" t="e">
        <f>ф.2!F580</f>
        <v>#DIV/0!</v>
      </c>
      <c r="G15" s="89"/>
      <c r="H15" s="84">
        <f t="shared" si="0"/>
        <v>0</v>
      </c>
      <c r="I15" s="100">
        <v>100</v>
      </c>
      <c r="J15" s="89">
        <v>1</v>
      </c>
      <c r="K15" s="84">
        <f t="shared" si="2"/>
        <v>0.33333333333333331</v>
      </c>
      <c r="L15" s="100" t="e">
        <f>ф.2!H580</f>
        <v>#DIV/0!</v>
      </c>
      <c r="M15" s="75"/>
      <c r="N15" s="84">
        <f t="shared" si="1"/>
        <v>0</v>
      </c>
      <c r="O15" s="1"/>
    </row>
    <row r="16" spans="1:16" ht="47.25">
      <c r="A16" s="19" t="s">
        <v>167</v>
      </c>
      <c r="B16" s="119" t="s">
        <v>934</v>
      </c>
      <c r="C16" s="8">
        <v>120</v>
      </c>
      <c r="D16" s="8">
        <v>6100</v>
      </c>
      <c r="E16" s="87">
        <v>5</v>
      </c>
      <c r="F16" s="99" t="e">
        <f>ф.2!F582</f>
        <v>#DIV/0!</v>
      </c>
      <c r="G16" s="75"/>
      <c r="H16" s="84">
        <f t="shared" si="0"/>
        <v>0</v>
      </c>
      <c r="I16" s="99">
        <f>ф.2!G582</f>
        <v>2.5728235229579243E-2</v>
      </c>
      <c r="J16" s="75">
        <v>0</v>
      </c>
      <c r="K16" s="84">
        <f t="shared" si="2"/>
        <v>0</v>
      </c>
      <c r="L16" s="99" t="e">
        <f>ф.2!H582</f>
        <v>#DIV/0!</v>
      </c>
      <c r="M16" s="75"/>
      <c r="N16" s="84">
        <f t="shared" si="1"/>
        <v>0</v>
      </c>
      <c r="O16" s="1"/>
    </row>
    <row r="17" spans="1:15" ht="47.25">
      <c r="A17" s="19" t="s">
        <v>168</v>
      </c>
      <c r="B17" s="8" t="s">
        <v>169</v>
      </c>
      <c r="C17" s="8">
        <v>130</v>
      </c>
      <c r="D17" s="8">
        <v>6200</v>
      </c>
      <c r="E17" s="87">
        <v>10</v>
      </c>
      <c r="F17" s="99" t="e">
        <f>ф.2!F584</f>
        <v>#DIV/0!</v>
      </c>
      <c r="G17" s="75"/>
      <c r="H17" s="84">
        <f t="shared" si="0"/>
        <v>0</v>
      </c>
      <c r="I17" s="99">
        <f>ф.2!G584</f>
        <v>1</v>
      </c>
      <c r="J17" s="75">
        <v>10</v>
      </c>
      <c r="K17" s="84">
        <f t="shared" si="2"/>
        <v>1</v>
      </c>
      <c r="L17" s="99" t="e">
        <f>ф.2!H584</f>
        <v>#DIV/0!</v>
      </c>
      <c r="M17" s="75"/>
      <c r="N17" s="84">
        <f t="shared" si="1"/>
        <v>0</v>
      </c>
      <c r="O17" s="1"/>
    </row>
    <row r="18" spans="1:15" s="17" customFormat="1" ht="31.5">
      <c r="A18" s="18">
        <v>2</v>
      </c>
      <c r="B18" s="18" t="s">
        <v>192</v>
      </c>
      <c r="C18" s="18">
        <v>200</v>
      </c>
      <c r="D18" s="18"/>
      <c r="E18" s="88">
        <f>SUM(E19:E21)</f>
        <v>17</v>
      </c>
      <c r="F18" s="94" t="e">
        <f>SUM(F19:F21)</f>
        <v>#DIV/0!</v>
      </c>
      <c r="G18" s="94">
        <f>SUM(G19:G21)</f>
        <v>0</v>
      </c>
      <c r="H18" s="84">
        <f t="shared" si="0"/>
        <v>0</v>
      </c>
      <c r="I18" s="94">
        <f>SUM(I19:I21)</f>
        <v>1.3797981287883956</v>
      </c>
      <c r="J18" s="100">
        <f>SUM(J19:J21)</f>
        <v>11</v>
      </c>
      <c r="K18" s="84">
        <f t="shared" si="2"/>
        <v>0.6470588235294118</v>
      </c>
      <c r="L18" s="94" t="e">
        <f>SUM(L19:L21)</f>
        <v>#DIV/0!</v>
      </c>
      <c r="M18" s="100">
        <f>SUM(M19:M21)</f>
        <v>0</v>
      </c>
      <c r="N18" s="84">
        <f t="shared" si="1"/>
        <v>0</v>
      </c>
      <c r="O18" s="20"/>
    </row>
    <row r="19" spans="1:15" ht="31.5">
      <c r="A19" s="19" t="s">
        <v>170</v>
      </c>
      <c r="B19" s="118" t="s">
        <v>954</v>
      </c>
      <c r="C19" s="8">
        <v>210</v>
      </c>
      <c r="D19" s="8">
        <v>7100</v>
      </c>
      <c r="E19" s="87">
        <v>10</v>
      </c>
      <c r="F19" s="99" t="e">
        <f>ф.2!F588</f>
        <v>#DIV/0!</v>
      </c>
      <c r="G19" s="75"/>
      <c r="H19" s="84">
        <f t="shared" si="0"/>
        <v>0</v>
      </c>
      <c r="I19" s="99">
        <f>ф.2!G588</f>
        <v>3.0449201085318057E-2</v>
      </c>
      <c r="J19" s="92">
        <v>4</v>
      </c>
      <c r="K19" s="84">
        <f t="shared" si="2"/>
        <v>0.4</v>
      </c>
      <c r="L19" s="99" t="e">
        <f>ф.2!H588</f>
        <v>#DIV/0!</v>
      </c>
      <c r="M19" s="92"/>
      <c r="N19" s="84">
        <f t="shared" si="1"/>
        <v>0</v>
      </c>
      <c r="O19" s="1"/>
    </row>
    <row r="20" spans="1:15" ht="47.25">
      <c r="A20" s="78" t="s">
        <v>171</v>
      </c>
      <c r="B20" s="77" t="s">
        <v>919</v>
      </c>
      <c r="C20" s="77">
        <v>220</v>
      </c>
      <c r="D20" s="77">
        <v>7200</v>
      </c>
      <c r="E20" s="87">
        <v>5</v>
      </c>
      <c r="F20" s="84" t="e">
        <f>ф.2!F590</f>
        <v>#DIV/0!</v>
      </c>
      <c r="G20" s="75"/>
      <c r="H20" s="84">
        <f t="shared" si="0"/>
        <v>0</v>
      </c>
      <c r="I20" s="84">
        <f>ф.2!G590</f>
        <v>1.3493489277030775</v>
      </c>
      <c r="J20" s="75">
        <v>5</v>
      </c>
      <c r="K20" s="84">
        <f t="shared" si="2"/>
        <v>1</v>
      </c>
      <c r="L20" s="84" t="e">
        <f>ф.2!H590</f>
        <v>#DIV/0!</v>
      </c>
      <c r="M20" s="75"/>
      <c r="N20" s="84">
        <f t="shared" si="1"/>
        <v>0</v>
      </c>
      <c r="O20" s="1"/>
    </row>
    <row r="21" spans="1:15" ht="31.5">
      <c r="A21" s="78" t="s">
        <v>172</v>
      </c>
      <c r="B21" s="133" t="s">
        <v>952</v>
      </c>
      <c r="C21" s="77">
        <v>230</v>
      </c>
      <c r="D21" s="76">
        <v>7300</v>
      </c>
      <c r="E21" s="87">
        <v>2</v>
      </c>
      <c r="F21" s="84" t="str">
        <f>ф.2!F591</f>
        <v>да</v>
      </c>
      <c r="G21" s="75"/>
      <c r="H21" s="84">
        <f t="shared" si="0"/>
        <v>0</v>
      </c>
      <c r="I21" s="84" t="str">
        <f>ф.2!G591</f>
        <v>нет</v>
      </c>
      <c r="J21" s="75">
        <v>2</v>
      </c>
      <c r="K21" s="84">
        <f t="shared" si="2"/>
        <v>1</v>
      </c>
      <c r="L21" s="84" t="str">
        <f>ф.2!H591</f>
        <v>да /нет</v>
      </c>
      <c r="M21" s="75"/>
      <c r="N21" s="84">
        <f t="shared" si="1"/>
        <v>0</v>
      </c>
      <c r="O21" s="1"/>
    </row>
    <row r="22" spans="1:15" s="17" customFormat="1" ht="15.75">
      <c r="A22" s="18">
        <v>3</v>
      </c>
      <c r="B22" s="18" t="s">
        <v>193</v>
      </c>
      <c r="C22" s="18">
        <v>300</v>
      </c>
      <c r="D22" s="18"/>
      <c r="E22" s="88">
        <v>14</v>
      </c>
      <c r="F22" s="94" t="e">
        <f>SUM(F23:F29)</f>
        <v>#DIV/0!</v>
      </c>
      <c r="G22" s="94">
        <f>SUM(G23:G29)</f>
        <v>0</v>
      </c>
      <c r="H22" s="94">
        <f t="shared" si="0"/>
        <v>0</v>
      </c>
      <c r="I22" s="94">
        <f>SUM(I23:I29)</f>
        <v>310.90615414176102</v>
      </c>
      <c r="J22" s="94">
        <f>SUM(J23:J29)</f>
        <v>11</v>
      </c>
      <c r="K22" s="94">
        <f t="shared" si="2"/>
        <v>0.7857142857142857</v>
      </c>
      <c r="L22" s="94" t="e">
        <f>SUM(L23:L29)</f>
        <v>#DIV/0!</v>
      </c>
      <c r="M22" s="94">
        <f>SUM(M23:M29)</f>
        <v>0</v>
      </c>
      <c r="N22" s="94">
        <f t="shared" si="1"/>
        <v>0</v>
      </c>
      <c r="O22" s="110"/>
    </row>
    <row r="23" spans="1:15" ht="63">
      <c r="A23" s="78" t="s">
        <v>173</v>
      </c>
      <c r="B23" s="134" t="s">
        <v>1042</v>
      </c>
      <c r="C23" s="77">
        <v>310</v>
      </c>
      <c r="D23" s="77">
        <v>8110</v>
      </c>
      <c r="E23" s="87">
        <v>3</v>
      </c>
      <c r="F23" s="84" t="e">
        <f>ф.2!F594</f>
        <v>#DIV/0!</v>
      </c>
      <c r="G23" s="75"/>
      <c r="H23" s="84">
        <f t="shared" si="0"/>
        <v>0</v>
      </c>
      <c r="I23" s="84">
        <f>ф.2!G594</f>
        <v>45.916666666666664</v>
      </c>
      <c r="J23" s="75">
        <v>3</v>
      </c>
      <c r="K23" s="84">
        <f t="shared" si="2"/>
        <v>1</v>
      </c>
      <c r="L23" s="84" t="e">
        <f>ф.2!H594</f>
        <v>#DIV/0!</v>
      </c>
      <c r="M23" s="75"/>
      <c r="N23" s="84">
        <f t="shared" si="1"/>
        <v>0</v>
      </c>
      <c r="O23" s="1"/>
    </row>
    <row r="24" spans="1:15" ht="46.5" customHeight="1">
      <c r="A24" s="78" t="s">
        <v>174</v>
      </c>
      <c r="B24" s="134" t="s">
        <v>1043</v>
      </c>
      <c r="C24" s="77">
        <v>320</v>
      </c>
      <c r="D24" s="77">
        <v>8120</v>
      </c>
      <c r="E24" s="113">
        <v>3</v>
      </c>
      <c r="F24" s="84" t="e">
        <f>ф.2!F596</f>
        <v>#DIV/0!</v>
      </c>
      <c r="G24" s="75"/>
      <c r="H24" s="84">
        <f t="shared" si="0"/>
        <v>0</v>
      </c>
      <c r="I24" s="84">
        <f>ф.2!G596</f>
        <v>8.1833333333333336</v>
      </c>
      <c r="J24" s="75">
        <v>3</v>
      </c>
      <c r="K24" s="84">
        <f t="shared" si="2"/>
        <v>1</v>
      </c>
      <c r="L24" s="84" t="e">
        <f>ф.2!H596</f>
        <v>#DIV/0!</v>
      </c>
      <c r="M24" s="75"/>
      <c r="N24" s="84">
        <f t="shared" si="1"/>
        <v>0</v>
      </c>
      <c r="O24" s="1"/>
    </row>
    <row r="25" spans="1:15" ht="47.25">
      <c r="A25" s="78" t="s">
        <v>175</v>
      </c>
      <c r="B25" s="123" t="s">
        <v>920</v>
      </c>
      <c r="C25" s="77">
        <v>330</v>
      </c>
      <c r="D25" s="77">
        <v>8130</v>
      </c>
      <c r="E25" s="113">
        <v>2</v>
      </c>
      <c r="F25" s="84" t="e">
        <f>ф.2!F598</f>
        <v>#DIV/0!</v>
      </c>
      <c r="G25" s="75"/>
      <c r="H25" s="84">
        <f t="shared" si="0"/>
        <v>0</v>
      </c>
      <c r="I25" s="84">
        <f>ф.2!G598</f>
        <v>251.95577055977887</v>
      </c>
      <c r="J25" s="75">
        <v>2</v>
      </c>
      <c r="K25" s="84">
        <f t="shared" si="2"/>
        <v>1</v>
      </c>
      <c r="L25" s="84" t="e">
        <f>ф.2!H598</f>
        <v>#DIV/0!</v>
      </c>
      <c r="M25" s="75"/>
      <c r="N25" s="84">
        <f t="shared" si="1"/>
        <v>0</v>
      </c>
      <c r="O25" s="1"/>
    </row>
    <row r="26" spans="1:15" ht="63">
      <c r="A26" s="78" t="s">
        <v>176</v>
      </c>
      <c r="B26" s="123" t="s">
        <v>921</v>
      </c>
      <c r="C26" s="77">
        <v>340</v>
      </c>
      <c r="D26" s="77">
        <v>8140</v>
      </c>
      <c r="E26" s="87">
        <v>3</v>
      </c>
      <c r="F26" s="84" t="e">
        <f>ф.2!F601</f>
        <v>#DIV/0!</v>
      </c>
      <c r="G26" s="75"/>
      <c r="H26" s="84">
        <f t="shared" si="0"/>
        <v>0</v>
      </c>
      <c r="I26" s="84">
        <f>ф.2!G601</f>
        <v>1.7331349206349205</v>
      </c>
      <c r="J26" s="75">
        <v>0</v>
      </c>
      <c r="K26" s="84">
        <f t="shared" si="2"/>
        <v>0</v>
      </c>
      <c r="L26" s="84" t="e">
        <f>ф.2!H601</f>
        <v>#DIV/0!</v>
      </c>
      <c r="M26" s="75"/>
      <c r="N26" s="84">
        <f t="shared" si="1"/>
        <v>0</v>
      </c>
      <c r="O26" s="1"/>
    </row>
    <row r="27" spans="1:15" ht="63">
      <c r="A27" s="78" t="s">
        <v>177</v>
      </c>
      <c r="B27" s="123" t="s">
        <v>922</v>
      </c>
      <c r="C27" s="77">
        <v>350</v>
      </c>
      <c r="D27" s="77">
        <v>8200</v>
      </c>
      <c r="E27" s="87">
        <v>1</v>
      </c>
      <c r="F27" s="84" t="e">
        <f>ф.2!F603</f>
        <v>#DIV/0!</v>
      </c>
      <c r="G27" s="75"/>
      <c r="H27" s="84">
        <f t="shared" si="0"/>
        <v>0</v>
      </c>
      <c r="I27" s="84">
        <f>ф.2!G603</f>
        <v>2.7693913043478262</v>
      </c>
      <c r="J27" s="75">
        <v>1</v>
      </c>
      <c r="K27" s="84">
        <f t="shared" si="2"/>
        <v>1</v>
      </c>
      <c r="L27" s="84" t="e">
        <f>ф.2!H603</f>
        <v>#DIV/0!</v>
      </c>
      <c r="M27" s="75"/>
      <c r="N27" s="84">
        <f t="shared" si="1"/>
        <v>0</v>
      </c>
      <c r="O27" s="1"/>
    </row>
    <row r="28" spans="1:15" ht="48" customHeight="1">
      <c r="A28" s="78" t="s">
        <v>178</v>
      </c>
      <c r="B28" s="134" t="s">
        <v>1044</v>
      </c>
      <c r="C28" s="77">
        <v>360</v>
      </c>
      <c r="D28" s="77">
        <v>8300</v>
      </c>
      <c r="E28" s="87">
        <v>1</v>
      </c>
      <c r="F28" s="99" t="e">
        <f>ф.2!F606</f>
        <v>#DIV/0!</v>
      </c>
      <c r="G28" s="75"/>
      <c r="H28" s="84">
        <f t="shared" si="0"/>
        <v>0</v>
      </c>
      <c r="I28" s="99">
        <f>ф.2!G606</f>
        <v>0.34785735699938913</v>
      </c>
      <c r="J28" s="75">
        <v>1</v>
      </c>
      <c r="K28" s="84">
        <f t="shared" si="2"/>
        <v>1</v>
      </c>
      <c r="L28" s="99" t="e">
        <f>ф.2!H606</f>
        <v>#DIV/0!</v>
      </c>
      <c r="M28" s="75"/>
      <c r="N28" s="84">
        <f t="shared" si="1"/>
        <v>0</v>
      </c>
      <c r="O28" s="1"/>
    </row>
    <row r="29" spans="1:15" ht="63">
      <c r="A29" s="19" t="s">
        <v>179</v>
      </c>
      <c r="B29" s="134" t="s">
        <v>161</v>
      </c>
      <c r="C29" s="8">
        <v>370</v>
      </c>
      <c r="D29" s="8">
        <v>8400</v>
      </c>
      <c r="E29" s="87">
        <v>1</v>
      </c>
      <c r="F29" s="84" t="str">
        <f>ф.2!F609</f>
        <v xml:space="preserve">да </v>
      </c>
      <c r="G29" s="75"/>
      <c r="H29" s="84">
        <f t="shared" si="0"/>
        <v>0</v>
      </c>
      <c r="I29" s="84" t="str">
        <f>ф.2!G609</f>
        <v>да</v>
      </c>
      <c r="J29" s="75">
        <v>1</v>
      </c>
      <c r="K29" s="84">
        <f t="shared" si="2"/>
        <v>1</v>
      </c>
      <c r="L29" s="84" t="str">
        <f>ф.2!H609</f>
        <v>да /нет</v>
      </c>
      <c r="M29" s="75"/>
      <c r="N29" s="84">
        <f t="shared" si="1"/>
        <v>0</v>
      </c>
      <c r="O29" s="1"/>
    </row>
    <row r="30" spans="1:15" s="17" customFormat="1" ht="31.5">
      <c r="A30" s="83">
        <v>4</v>
      </c>
      <c r="B30" s="18" t="s">
        <v>152</v>
      </c>
      <c r="C30" s="18">
        <v>400</v>
      </c>
      <c r="D30" s="18"/>
      <c r="E30" s="88">
        <f>E31</f>
        <v>7</v>
      </c>
      <c r="F30" s="94" t="e">
        <f>F31</f>
        <v>#DIV/0!</v>
      </c>
      <c r="G30" s="94">
        <f>G31</f>
        <v>0</v>
      </c>
      <c r="H30" s="94">
        <f t="shared" si="0"/>
        <v>0</v>
      </c>
      <c r="I30" s="94">
        <f>I31</f>
        <v>1.02</v>
      </c>
      <c r="J30" s="94">
        <f>J31</f>
        <v>7</v>
      </c>
      <c r="K30" s="94">
        <f t="shared" si="2"/>
        <v>1</v>
      </c>
      <c r="L30" s="94" t="e">
        <f>L31</f>
        <v>#DIV/0!</v>
      </c>
      <c r="M30" s="94">
        <f>M31</f>
        <v>0</v>
      </c>
      <c r="N30" s="94">
        <f t="shared" si="1"/>
        <v>0</v>
      </c>
      <c r="O30" s="110"/>
    </row>
    <row r="31" spans="1:15" ht="31.5">
      <c r="A31" s="78" t="s">
        <v>180</v>
      </c>
      <c r="B31" s="77" t="s">
        <v>923</v>
      </c>
      <c r="C31" s="77">
        <v>410</v>
      </c>
      <c r="D31" s="77">
        <v>9000</v>
      </c>
      <c r="E31" s="87">
        <v>7</v>
      </c>
      <c r="F31" s="99" t="e">
        <f>ф.2!F611</f>
        <v>#DIV/0!</v>
      </c>
      <c r="G31" s="75"/>
      <c r="H31" s="84">
        <f t="shared" si="0"/>
        <v>0</v>
      </c>
      <c r="I31" s="99">
        <f>ф.2!G611</f>
        <v>1.02</v>
      </c>
      <c r="J31" s="75">
        <v>7</v>
      </c>
      <c r="K31" s="84">
        <f t="shared" si="2"/>
        <v>1</v>
      </c>
      <c r="L31" s="99" t="e">
        <f>ф.2!H611</f>
        <v>#DIV/0!</v>
      </c>
      <c r="M31" s="75"/>
      <c r="N31" s="84">
        <f t="shared" si="1"/>
        <v>0</v>
      </c>
      <c r="O31" s="1"/>
    </row>
    <row r="32" spans="1:15" s="17" customFormat="1" ht="31.5">
      <c r="A32" s="83">
        <v>5</v>
      </c>
      <c r="B32" s="18" t="s">
        <v>158</v>
      </c>
      <c r="C32" s="18">
        <v>500</v>
      </c>
      <c r="D32" s="18">
        <v>10000</v>
      </c>
      <c r="E32" s="88">
        <v>12</v>
      </c>
      <c r="F32" s="94">
        <f>SUM(F33:F35)</f>
        <v>0</v>
      </c>
      <c r="G32" s="94">
        <f>SUM(G33:G35)</f>
        <v>0</v>
      </c>
      <c r="H32" s="94">
        <f t="shared" si="0"/>
        <v>0</v>
      </c>
      <c r="I32" s="94">
        <f>SUM(I33:I35)</f>
        <v>92.9</v>
      </c>
      <c r="J32" s="94">
        <f>SUM(J33:J35)</f>
        <v>10</v>
      </c>
      <c r="K32" s="94">
        <f t="shared" si="2"/>
        <v>0.83333333333333337</v>
      </c>
      <c r="L32" s="94">
        <f>SUM(L33:L35)</f>
        <v>0</v>
      </c>
      <c r="M32" s="94">
        <f>SUM(M33:M35)</f>
        <v>0</v>
      </c>
      <c r="N32" s="94">
        <f t="shared" si="1"/>
        <v>0</v>
      </c>
      <c r="O32" s="110"/>
    </row>
    <row r="33" spans="1:15" ht="110.25">
      <c r="A33" s="19" t="s">
        <v>194</v>
      </c>
      <c r="B33" s="14" t="s">
        <v>1116</v>
      </c>
      <c r="C33" s="8"/>
      <c r="D33" s="8"/>
      <c r="E33" s="142">
        <v>12</v>
      </c>
      <c r="F33" s="139"/>
      <c r="G33" s="139"/>
      <c r="H33" s="140">
        <f t="shared" si="0"/>
        <v>0</v>
      </c>
      <c r="I33" s="139">
        <f>ф.2!G615</f>
        <v>92.9</v>
      </c>
      <c r="J33" s="141">
        <f>'[1]1 часть. Услуги 2017'!$LF$12</f>
        <v>10</v>
      </c>
      <c r="K33" s="140">
        <f t="shared" si="2"/>
        <v>0.83333333333333337</v>
      </c>
      <c r="L33" s="139"/>
      <c r="M33" s="75"/>
      <c r="N33" s="84">
        <f t="shared" si="1"/>
        <v>0</v>
      </c>
      <c r="O33" s="1"/>
    </row>
    <row r="34" spans="1:15" s="17" customFormat="1" ht="15.75">
      <c r="A34" s="19" t="s">
        <v>16</v>
      </c>
      <c r="B34" s="14"/>
      <c r="C34" s="8"/>
      <c r="D34" s="8"/>
      <c r="E34" s="93"/>
      <c r="F34" s="79"/>
      <c r="G34" s="75"/>
      <c r="H34" s="84" t="e">
        <f t="shared" si="0"/>
        <v>#DIV/0!</v>
      </c>
      <c r="I34" s="79"/>
      <c r="J34" s="75"/>
      <c r="K34" s="84" t="e">
        <f t="shared" si="2"/>
        <v>#DIV/0!</v>
      </c>
      <c r="L34" s="79"/>
      <c r="M34" s="75"/>
      <c r="N34" s="84" t="e">
        <f t="shared" si="1"/>
        <v>#DIV/0!</v>
      </c>
      <c r="O34" s="20"/>
    </row>
    <row r="35" spans="1:15" s="17" customFormat="1" ht="15.75">
      <c r="A35" s="19" t="s">
        <v>195</v>
      </c>
      <c r="B35" s="14"/>
      <c r="C35" s="8"/>
      <c r="D35" s="8"/>
      <c r="E35" s="93"/>
      <c r="F35" s="79"/>
      <c r="G35" s="79"/>
      <c r="H35" s="84" t="e">
        <f t="shared" si="0"/>
        <v>#DIV/0!</v>
      </c>
      <c r="I35" s="79"/>
      <c r="J35" s="75"/>
      <c r="K35" s="84" t="e">
        <f t="shared" si="2"/>
        <v>#DIV/0!</v>
      </c>
      <c r="L35" s="79"/>
      <c r="M35" s="75"/>
      <c r="N35" s="84" t="e">
        <f t="shared" si="1"/>
        <v>#DIV/0!</v>
      </c>
      <c r="O35" s="20"/>
    </row>
    <row r="36" spans="1:15" s="17" customFormat="1" ht="15.75">
      <c r="A36" s="157" t="s">
        <v>198</v>
      </c>
      <c r="B36" s="157"/>
      <c r="C36" s="18"/>
      <c r="D36" s="18"/>
      <c r="E36" s="94">
        <f>SUM(E11,E18,E22,E30,E32)</f>
        <v>92</v>
      </c>
      <c r="F36" s="155" t="s">
        <v>924</v>
      </c>
      <c r="G36" s="94">
        <f>SUM(G11,G18,G22,G30,G32)</f>
        <v>0</v>
      </c>
      <c r="H36" s="155" t="s">
        <v>924</v>
      </c>
      <c r="I36" s="155" t="s">
        <v>924</v>
      </c>
      <c r="J36" s="94">
        <f>SUM(J11,J18,J22,J30,J32)</f>
        <v>74</v>
      </c>
      <c r="K36" s="155" t="s">
        <v>924</v>
      </c>
      <c r="L36" s="155" t="s">
        <v>924</v>
      </c>
      <c r="M36" s="94">
        <f>SUM(M11,M18,M22,M30,M32)</f>
        <v>0</v>
      </c>
      <c r="N36" s="155" t="s">
        <v>924</v>
      </c>
      <c r="O36" s="20"/>
    </row>
    <row r="37" spans="1:15" s="104" customFormat="1" ht="21">
      <c r="A37" s="158" t="s">
        <v>197</v>
      </c>
      <c r="B37" s="158"/>
      <c r="C37" s="102"/>
      <c r="D37" s="102"/>
      <c r="E37" s="105">
        <v>1</v>
      </c>
      <c r="F37" s="156"/>
      <c r="G37" s="105">
        <f>G36/E36</f>
        <v>0</v>
      </c>
      <c r="H37" s="156"/>
      <c r="I37" s="156"/>
      <c r="J37" s="105">
        <f>J36/E36</f>
        <v>0.80434782608695654</v>
      </c>
      <c r="K37" s="156"/>
      <c r="L37" s="156"/>
      <c r="M37" s="105">
        <f>M36/E36</f>
        <v>0</v>
      </c>
      <c r="N37" s="156"/>
      <c r="O37" s="103"/>
    </row>
    <row r="38" spans="1:15" ht="15.75">
      <c r="A38" s="1"/>
      <c r="B38" s="1"/>
      <c r="C38" s="1"/>
      <c r="D38" s="1"/>
      <c r="E38" s="86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</row>
    <row r="40" spans="1:15" ht="15.75">
      <c r="A40" s="164" t="s">
        <v>953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</row>
    <row r="41" spans="1:15" ht="15.75">
      <c r="A41" s="1"/>
      <c r="B41" s="1"/>
      <c r="C41" s="1"/>
      <c r="D41" s="1"/>
      <c r="E41" s="86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1"/>
      <c r="B42" s="1"/>
      <c r="C42" s="1"/>
      <c r="D42" s="1"/>
      <c r="E42" s="86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164" t="s">
        <v>159</v>
      </c>
      <c r="B43" s="164"/>
      <c r="C43" s="114"/>
      <c r="J43" s="1"/>
      <c r="K43" s="1"/>
      <c r="L43" s="1"/>
      <c r="M43" s="1"/>
      <c r="N43" s="1"/>
      <c r="O43" s="1"/>
    </row>
    <row r="44" spans="1:15" ht="15.75">
      <c r="A44" s="115" t="s">
        <v>162</v>
      </c>
      <c r="B44" s="115"/>
      <c r="C44" s="115" t="s">
        <v>1115</v>
      </c>
      <c r="D44" s="115"/>
      <c r="J44" s="1"/>
      <c r="K44" s="1"/>
      <c r="L44" s="1"/>
      <c r="M44" s="1"/>
      <c r="N44" s="1"/>
      <c r="O44" s="1"/>
    </row>
    <row r="45" spans="1:15" ht="15.75">
      <c r="A45" s="165" t="s">
        <v>196</v>
      </c>
      <c r="B45" s="165"/>
      <c r="C45" s="165"/>
      <c r="D45" s="165"/>
      <c r="E45" s="165"/>
      <c r="F45" s="165"/>
      <c r="G45" s="165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86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86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86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86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86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86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86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86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86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86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86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86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86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86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86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86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86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86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86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86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86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86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86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86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86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86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86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86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86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86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86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86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86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86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86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86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86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86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86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86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86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86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86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86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86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86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86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86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</row>
    <row r="95" spans="1:15" ht="15.7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</row>
    <row r="96" spans="1:15" ht="15.75">
      <c r="A96" s="2"/>
    </row>
    <row r="97" spans="1:7" ht="15.75">
      <c r="A97" s="161"/>
      <c r="B97" s="161"/>
      <c r="C97" s="21"/>
    </row>
    <row r="98" spans="1:7" ht="15.75">
      <c r="A98" s="16"/>
      <c r="B98" s="16"/>
      <c r="C98" s="16"/>
      <c r="D98" s="16"/>
    </row>
    <row r="99" spans="1:7" ht="15.75">
      <c r="A99" s="144"/>
      <c r="B99" s="144"/>
      <c r="C99" s="144"/>
      <c r="D99" s="144"/>
      <c r="E99" s="144"/>
      <c r="F99" s="144"/>
      <c r="G99" s="144"/>
    </row>
  </sheetData>
  <mergeCells count="30">
    <mergeCell ref="A94:O94"/>
    <mergeCell ref="A95:O95"/>
    <mergeCell ref="A97:B97"/>
    <mergeCell ref="A99:G99"/>
    <mergeCell ref="C9:C10"/>
    <mergeCell ref="D9:D10"/>
    <mergeCell ref="E9:E10"/>
    <mergeCell ref="I9:K9"/>
    <mergeCell ref="L9:N9"/>
    <mergeCell ref="F9:H9"/>
    <mergeCell ref="N36:N37"/>
    <mergeCell ref="A39:O39"/>
    <mergeCell ref="A40:O40"/>
    <mergeCell ref="A43:B43"/>
    <mergeCell ref="A45:G45"/>
    <mergeCell ref="A2:N2"/>
    <mergeCell ref="A3:N3"/>
    <mergeCell ref="A4:N4"/>
    <mergeCell ref="A5:N5"/>
    <mergeCell ref="A6:N6"/>
    <mergeCell ref="A7:N7"/>
    <mergeCell ref="F36:F37"/>
    <mergeCell ref="I36:I37"/>
    <mergeCell ref="L36:L37"/>
    <mergeCell ref="H36:H37"/>
    <mergeCell ref="K36:K37"/>
    <mergeCell ref="A36:B36"/>
    <mergeCell ref="A37:B37"/>
    <mergeCell ref="A9:A10"/>
    <mergeCell ref="B9:B10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ф.1</vt:lpstr>
      <vt:lpstr>ф.2</vt:lpstr>
      <vt:lpstr>ф.3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BalzhinimaevaDD</dc:creator>
  <cp:lastModifiedBy>econom</cp:lastModifiedBy>
  <cp:lastPrinted>2019-04-02T03:32:14Z</cp:lastPrinted>
  <dcterms:created xsi:type="dcterms:W3CDTF">2016-11-22T05:56:53Z</dcterms:created>
  <dcterms:modified xsi:type="dcterms:W3CDTF">2019-07-31T03:44:27Z</dcterms:modified>
</cp:coreProperties>
</file>